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echnologická část" sheetId="2" r:id="rId2"/>
    <sheet name="01N - NEOCEŇOVAT - DODÁVK..." sheetId="3" r:id="rId3"/>
    <sheet name="02 - Stavební část" sheetId="4" r:id="rId4"/>
    <sheet name="03 - VRN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Technologická část'!$C$96:$K$292</definedName>
    <definedName name="_xlnm.Print_Area" localSheetId="1">'01 - Technologická část'!$C$4:$J$41,'01 - Technologická část'!$C$47:$J$76,'01 - Technologická část'!$C$82:$K$292</definedName>
    <definedName name="_xlnm.Print_Titles" localSheetId="1">'01 - Technologická část'!$96:$96</definedName>
    <definedName name="_xlnm._FilterDatabase" localSheetId="2" hidden="1">'01N - NEOCEŇOVAT - DODÁVK...'!$C$85:$K$92</definedName>
    <definedName name="_xlnm.Print_Area" localSheetId="2">'01N - NEOCEŇOVAT - DODÁVK...'!$C$4:$J$41,'01N - NEOCEŇOVAT - DODÁVK...'!$C$47:$J$65,'01N - NEOCEŇOVAT - DODÁVK...'!$C$71:$K$92</definedName>
    <definedName name="_xlnm.Print_Titles" localSheetId="2">'01N - NEOCEŇOVAT - DODÁVK...'!$85:$85</definedName>
    <definedName name="_xlnm._FilterDatabase" localSheetId="3" hidden="1">'02 - Stavební část'!$C$87:$K$133</definedName>
    <definedName name="_xlnm.Print_Area" localSheetId="3">'02 - Stavební část'!$C$4:$J$41,'02 - Stavební část'!$C$47:$J$67,'02 - Stavební část'!$C$73:$K$133</definedName>
    <definedName name="_xlnm.Print_Titles" localSheetId="3">'02 - Stavební část'!$87:$87</definedName>
    <definedName name="_xlnm._FilterDatabase" localSheetId="4" hidden="1">'03 - VRN'!$C$88:$K$99</definedName>
    <definedName name="_xlnm.Print_Area" localSheetId="4">'03 - VRN'!$C$4:$J$41,'03 - VRN'!$C$47:$J$68,'03 - VRN'!$C$74:$K$99</definedName>
    <definedName name="_xlnm.Print_Titles" localSheetId="4">'03 - VRN'!$88:$88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59"/>
  <c i="5" r="J37"/>
  <c i="1" r="AX59"/>
  <c i="5" r="BI99"/>
  <c r="BH99"/>
  <c r="BF99"/>
  <c r="BE99"/>
  <c r="T99"/>
  <c r="T98"/>
  <c r="R99"/>
  <c r="R98"/>
  <c r="P99"/>
  <c r="P98"/>
  <c r="BK99"/>
  <c r="BK98"/>
  <c r="J98"/>
  <c r="J99"/>
  <c r="BG99"/>
  <c r="J67"/>
  <c r="BI97"/>
  <c r="BH97"/>
  <c r="BF97"/>
  <c r="BE97"/>
  <c r="T97"/>
  <c r="T96"/>
  <c r="R97"/>
  <c r="R96"/>
  <c r="P97"/>
  <c r="P96"/>
  <c r="BK97"/>
  <c r="BK96"/>
  <c r="J96"/>
  <c r="J97"/>
  <c r="BG97"/>
  <c r="J6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F39"/>
  <c i="1" r="BD59"/>
  <c i="5" r="BH92"/>
  <c r="F38"/>
  <c i="1" r="BC59"/>
  <c i="5" r="BF92"/>
  <c r="J36"/>
  <c i="1" r="AW59"/>
  <c i="5" r="F36"/>
  <c i="1" r="BA59"/>
  <c i="5" r="BE92"/>
  <c r="J35"/>
  <c i="1" r="AV59"/>
  <c i="5" r="F35"/>
  <c i="1" r="AZ59"/>
  <c i="5" r="T92"/>
  <c r="T91"/>
  <c r="T90"/>
  <c r="T89"/>
  <c r="R92"/>
  <c r="R91"/>
  <c r="R90"/>
  <c r="R89"/>
  <c r="P92"/>
  <c r="P91"/>
  <c r="P90"/>
  <c r="P89"/>
  <c i="1" r="AU59"/>
  <c i="5" r="BK92"/>
  <c r="BK91"/>
  <c r="J91"/>
  <c r="BK90"/>
  <c r="J90"/>
  <c r="BK89"/>
  <c r="J89"/>
  <c r="J63"/>
  <c r="J32"/>
  <c i="1" r="AG59"/>
  <c i="5" r="J92"/>
  <c r="BG92"/>
  <c r="F37"/>
  <c i="1" r="BB59"/>
  <c i="5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4" r="J39"/>
  <c r="J38"/>
  <c i="1" r="AY58"/>
  <c i="4" r="J37"/>
  <c i="1" r="AX58"/>
  <c i="4" r="BI133"/>
  <c r="BH133"/>
  <c r="BF133"/>
  <c r="BE133"/>
  <c r="T133"/>
  <c r="R133"/>
  <c r="P133"/>
  <c r="BK133"/>
  <c r="J133"/>
  <c r="BG133"/>
  <c r="BI132"/>
  <c r="BH132"/>
  <c r="BF132"/>
  <c r="BE132"/>
  <c r="T132"/>
  <c r="R132"/>
  <c r="P132"/>
  <c r="BK132"/>
  <c r="J132"/>
  <c r="BG132"/>
  <c r="BI131"/>
  <c r="BH131"/>
  <c r="BF131"/>
  <c r="BE131"/>
  <c r="T131"/>
  <c r="R131"/>
  <c r="P131"/>
  <c r="BK131"/>
  <c r="J131"/>
  <c r="BG131"/>
  <c r="BI130"/>
  <c r="BH130"/>
  <c r="BF130"/>
  <c r="BE130"/>
  <c r="T130"/>
  <c r="T129"/>
  <c r="R130"/>
  <c r="R129"/>
  <c r="P130"/>
  <c r="P129"/>
  <c r="BK130"/>
  <c r="BK129"/>
  <c r="J129"/>
  <c r="J130"/>
  <c r="BG130"/>
  <c r="J66"/>
  <c r="BI127"/>
  <c r="BH127"/>
  <c r="BF127"/>
  <c r="BE127"/>
  <c r="T127"/>
  <c r="R127"/>
  <c r="P127"/>
  <c r="BK127"/>
  <c r="J127"/>
  <c r="BG127"/>
  <c r="BI125"/>
  <c r="BH125"/>
  <c r="BF125"/>
  <c r="BE125"/>
  <c r="T125"/>
  <c r="R125"/>
  <c r="P125"/>
  <c r="BK125"/>
  <c r="J125"/>
  <c r="BG125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4"/>
  <c r="BH114"/>
  <c r="BF114"/>
  <c r="BE114"/>
  <c r="T114"/>
  <c r="R114"/>
  <c r="P114"/>
  <c r="BK114"/>
  <c r="J114"/>
  <c r="BG114"/>
  <c r="BI112"/>
  <c r="BH112"/>
  <c r="BF112"/>
  <c r="BE112"/>
  <c r="T112"/>
  <c r="R112"/>
  <c r="P112"/>
  <c r="BK112"/>
  <c r="J112"/>
  <c r="BG112"/>
  <c r="BI110"/>
  <c r="BH110"/>
  <c r="BF110"/>
  <c r="BE110"/>
  <c r="T110"/>
  <c r="R110"/>
  <c r="P110"/>
  <c r="BK110"/>
  <c r="J110"/>
  <c r="BG110"/>
  <c r="BI108"/>
  <c r="BH108"/>
  <c r="BF108"/>
  <c r="BE108"/>
  <c r="T108"/>
  <c r="R108"/>
  <c r="P108"/>
  <c r="BK108"/>
  <c r="J108"/>
  <c r="BG108"/>
  <c r="BI106"/>
  <c r="BH106"/>
  <c r="BF106"/>
  <c r="BE106"/>
  <c r="T106"/>
  <c r="R106"/>
  <c r="P106"/>
  <c r="BK106"/>
  <c r="J106"/>
  <c r="BG106"/>
  <c r="BI104"/>
  <c r="BH104"/>
  <c r="BF104"/>
  <c r="BE104"/>
  <c r="T104"/>
  <c r="R104"/>
  <c r="P104"/>
  <c r="BK104"/>
  <c r="J104"/>
  <c r="BG104"/>
  <c r="BI102"/>
  <c r="BH102"/>
  <c r="BF102"/>
  <c r="BE102"/>
  <c r="T102"/>
  <c r="R102"/>
  <c r="P102"/>
  <c r="BK102"/>
  <c r="J102"/>
  <c r="BG102"/>
  <c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F39"/>
  <c i="1" r="BD58"/>
  <c i="4" r="BH91"/>
  <c r="F38"/>
  <c i="1" r="BC58"/>
  <c i="4" r="BF91"/>
  <c r="J36"/>
  <c i="1" r="AW58"/>
  <c i="4" r="F36"/>
  <c i="1" r="BA58"/>
  <c i="4" r="BE91"/>
  <c r="J35"/>
  <c i="1" r="AV58"/>
  <c i="4" r="F35"/>
  <c i="1" r="AZ58"/>
  <c i="4" r="T91"/>
  <c r="T90"/>
  <c r="T89"/>
  <c r="T88"/>
  <c r="R91"/>
  <c r="R90"/>
  <c r="R89"/>
  <c r="R88"/>
  <c r="P91"/>
  <c r="P90"/>
  <c r="P89"/>
  <c r="P88"/>
  <c i="1" r="AU58"/>
  <c i="4" r="BK91"/>
  <c r="BK90"/>
  <c r="J90"/>
  <c r="BK89"/>
  <c r="J89"/>
  <c r="BK88"/>
  <c r="J88"/>
  <c r="J63"/>
  <c r="J32"/>
  <c i="1" r="AG58"/>
  <c i="4" r="J91"/>
  <c r="BG91"/>
  <c r="F37"/>
  <c i="1" r="BB58"/>
  <c i="4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57"/>
  <c i="3" r="BH88"/>
  <c r="F38"/>
  <c i="1" r="BC57"/>
  <c i="3" r="BF88"/>
  <c r="J36"/>
  <c i="1" r="AW57"/>
  <c i="3" r="F36"/>
  <c i="1" r="BA57"/>
  <c i="3" r="BE88"/>
  <c r="J35"/>
  <c i="1" r="AV57"/>
  <c i="3" r="F35"/>
  <c i="1" r="AZ57"/>
  <c i="3" r="T88"/>
  <c r="T87"/>
  <c r="T86"/>
  <c r="R88"/>
  <c r="R87"/>
  <c r="R86"/>
  <c r="P88"/>
  <c r="P87"/>
  <c r="P86"/>
  <c i="1" r="AU57"/>
  <c i="3" r="BK88"/>
  <c r="BK87"/>
  <c r="J87"/>
  <c r="BK86"/>
  <c r="J86"/>
  <c r="J63"/>
  <c r="J32"/>
  <c i="1" r="AG57"/>
  <c i="3" r="J88"/>
  <c r="BG88"/>
  <c r="F37"/>
  <c i="1" r="BB57"/>
  <c i="3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2" r="J39"/>
  <c r="J38"/>
  <c i="1" r="AY56"/>
  <c i="2" r="J37"/>
  <c i="1" r="AX56"/>
  <c i="2" r="BI292"/>
  <c r="BH292"/>
  <c r="BF292"/>
  <c r="BE292"/>
  <c r="T292"/>
  <c r="R292"/>
  <c r="P292"/>
  <c r="BK292"/>
  <c r="J292"/>
  <c r="BG292"/>
  <c r="BI291"/>
  <c r="BH291"/>
  <c r="BF291"/>
  <c r="BE291"/>
  <c r="T291"/>
  <c r="R291"/>
  <c r="P291"/>
  <c r="BK291"/>
  <c r="J291"/>
  <c r="BG291"/>
  <c r="BI290"/>
  <c r="BH290"/>
  <c r="BF290"/>
  <c r="BE290"/>
  <c r="T290"/>
  <c r="R290"/>
  <c r="P290"/>
  <c r="BK290"/>
  <c r="J290"/>
  <c r="BG290"/>
  <c r="BI289"/>
  <c r="BH289"/>
  <c r="BF289"/>
  <c r="BE289"/>
  <c r="T289"/>
  <c r="R289"/>
  <c r="P289"/>
  <c r="BK289"/>
  <c r="J289"/>
  <c r="BG289"/>
  <c r="BI288"/>
  <c r="BH288"/>
  <c r="BF288"/>
  <c r="BE288"/>
  <c r="T288"/>
  <c r="R288"/>
  <c r="P288"/>
  <c r="BK288"/>
  <c r="J288"/>
  <c r="BG288"/>
  <c r="BI287"/>
  <c r="BH287"/>
  <c r="BF287"/>
  <c r="BE287"/>
  <c r="T287"/>
  <c r="R287"/>
  <c r="P287"/>
  <c r="BK287"/>
  <c r="J287"/>
  <c r="BG287"/>
  <c r="BI286"/>
  <c r="BH286"/>
  <c r="BF286"/>
  <c r="BE286"/>
  <c r="T286"/>
  <c r="R286"/>
  <c r="P286"/>
  <c r="BK286"/>
  <c r="J286"/>
  <c r="BG286"/>
  <c r="BI285"/>
  <c r="BH285"/>
  <c r="BF285"/>
  <c r="BE285"/>
  <c r="T285"/>
  <c r="R285"/>
  <c r="P285"/>
  <c r="BK285"/>
  <c r="J285"/>
  <c r="BG285"/>
  <c r="BI284"/>
  <c r="BH284"/>
  <c r="BF284"/>
  <c r="BE284"/>
  <c r="T284"/>
  <c r="R284"/>
  <c r="P284"/>
  <c r="BK284"/>
  <c r="J284"/>
  <c r="BG284"/>
  <c r="BI283"/>
  <c r="BH283"/>
  <c r="BF283"/>
  <c r="BE283"/>
  <c r="T283"/>
  <c r="R283"/>
  <c r="P283"/>
  <c r="BK283"/>
  <c r="J283"/>
  <c r="BG283"/>
  <c r="BI282"/>
  <c r="BH282"/>
  <c r="BF282"/>
  <c r="BE282"/>
  <c r="T282"/>
  <c r="R282"/>
  <c r="P282"/>
  <c r="BK282"/>
  <c r="J282"/>
  <c r="BG282"/>
  <c r="BI281"/>
  <c r="BH281"/>
  <c r="BF281"/>
  <c r="BE281"/>
  <c r="T281"/>
  <c r="R281"/>
  <c r="P281"/>
  <c r="BK281"/>
  <c r="J281"/>
  <c r="BG281"/>
  <c r="BI280"/>
  <c r="BH280"/>
  <c r="BF280"/>
  <c r="BE280"/>
  <c r="T280"/>
  <c r="R280"/>
  <c r="P280"/>
  <c r="BK280"/>
  <c r="J280"/>
  <c r="BG280"/>
  <c r="BI279"/>
  <c r="BH279"/>
  <c r="BF279"/>
  <c r="BE279"/>
  <c r="T279"/>
  <c r="R279"/>
  <c r="P279"/>
  <c r="BK279"/>
  <c r="J279"/>
  <c r="BG279"/>
  <c r="BI278"/>
  <c r="BH278"/>
  <c r="BF278"/>
  <c r="BE278"/>
  <c r="T278"/>
  <c r="R278"/>
  <c r="P278"/>
  <c r="BK278"/>
  <c r="J278"/>
  <c r="BG278"/>
  <c r="BI277"/>
  <c r="BH277"/>
  <c r="BF277"/>
  <c r="BE277"/>
  <c r="T277"/>
  <c r="R277"/>
  <c r="P277"/>
  <c r="BK277"/>
  <c r="J277"/>
  <c r="BG277"/>
  <c r="BI276"/>
  <c r="BH276"/>
  <c r="BF276"/>
  <c r="BE276"/>
  <c r="T276"/>
  <c r="T275"/>
  <c r="R276"/>
  <c r="R275"/>
  <c r="P276"/>
  <c r="P275"/>
  <c r="BK276"/>
  <c r="BK275"/>
  <c r="J275"/>
  <c r="J276"/>
  <c r="BG276"/>
  <c r="J75"/>
  <c r="BI274"/>
  <c r="BH274"/>
  <c r="BF274"/>
  <c r="BE274"/>
  <c r="T274"/>
  <c r="R274"/>
  <c r="P274"/>
  <c r="BK274"/>
  <c r="J274"/>
  <c r="BG274"/>
  <c r="BI273"/>
  <c r="BH273"/>
  <c r="BF273"/>
  <c r="BE273"/>
  <c r="T273"/>
  <c r="R273"/>
  <c r="P273"/>
  <c r="BK273"/>
  <c r="J273"/>
  <c r="BG273"/>
  <c r="BI272"/>
  <c r="BH272"/>
  <c r="BF272"/>
  <c r="BE272"/>
  <c r="T272"/>
  <c r="R272"/>
  <c r="P272"/>
  <c r="BK272"/>
  <c r="J272"/>
  <c r="BG272"/>
  <c r="BI271"/>
  <c r="BH271"/>
  <c r="BF271"/>
  <c r="BE271"/>
  <c r="T271"/>
  <c r="R271"/>
  <c r="P271"/>
  <c r="BK271"/>
  <c r="J271"/>
  <c r="BG271"/>
  <c r="BI270"/>
  <c r="BH270"/>
  <c r="BF270"/>
  <c r="BE270"/>
  <c r="T270"/>
  <c r="R270"/>
  <c r="P270"/>
  <c r="BK270"/>
  <c r="J270"/>
  <c r="BG270"/>
  <c r="BI269"/>
  <c r="BH269"/>
  <c r="BF269"/>
  <c r="BE269"/>
  <c r="T269"/>
  <c r="R269"/>
  <c r="P269"/>
  <c r="BK269"/>
  <c r="J269"/>
  <c r="BG269"/>
  <c r="BI268"/>
  <c r="BH268"/>
  <c r="BF268"/>
  <c r="BE268"/>
  <c r="T268"/>
  <c r="R268"/>
  <c r="P268"/>
  <c r="BK268"/>
  <c r="J268"/>
  <c r="BG268"/>
  <c r="BI267"/>
  <c r="BH267"/>
  <c r="BF267"/>
  <c r="BE267"/>
  <c r="T267"/>
  <c r="R267"/>
  <c r="P267"/>
  <c r="BK267"/>
  <c r="J267"/>
  <c r="BG267"/>
  <c r="BI266"/>
  <c r="BH266"/>
  <c r="BF266"/>
  <c r="BE266"/>
  <c r="T266"/>
  <c r="R266"/>
  <c r="P266"/>
  <c r="BK266"/>
  <c r="J266"/>
  <c r="BG266"/>
  <c r="BI265"/>
  <c r="BH265"/>
  <c r="BF265"/>
  <c r="BE265"/>
  <c r="T265"/>
  <c r="R265"/>
  <c r="P265"/>
  <c r="BK265"/>
  <c r="J265"/>
  <c r="BG265"/>
  <c r="BI264"/>
  <c r="BH264"/>
  <c r="BF264"/>
  <c r="BE264"/>
  <c r="T264"/>
  <c r="R264"/>
  <c r="P264"/>
  <c r="BK264"/>
  <c r="J264"/>
  <c r="BG264"/>
  <c r="BI263"/>
  <c r="BH263"/>
  <c r="BF263"/>
  <c r="BE263"/>
  <c r="T263"/>
  <c r="R263"/>
  <c r="P263"/>
  <c r="BK263"/>
  <c r="J263"/>
  <c r="BG263"/>
  <c r="BI262"/>
  <c r="BH262"/>
  <c r="BF262"/>
  <c r="BE262"/>
  <c r="T262"/>
  <c r="R262"/>
  <c r="P262"/>
  <c r="BK262"/>
  <c r="J262"/>
  <c r="BG262"/>
  <c r="BI261"/>
  <c r="BH261"/>
  <c r="BF261"/>
  <c r="BE261"/>
  <c r="T261"/>
  <c r="R261"/>
  <c r="P261"/>
  <c r="BK261"/>
  <c r="J261"/>
  <c r="BG261"/>
  <c r="BI260"/>
  <c r="BH260"/>
  <c r="BF260"/>
  <c r="BE260"/>
  <c r="T260"/>
  <c r="R260"/>
  <c r="P260"/>
  <c r="BK260"/>
  <c r="J260"/>
  <c r="BG260"/>
  <c r="BI259"/>
  <c r="BH259"/>
  <c r="BF259"/>
  <c r="BE259"/>
  <c r="T259"/>
  <c r="R259"/>
  <c r="P259"/>
  <c r="BK259"/>
  <c r="J259"/>
  <c r="BG259"/>
  <c r="BI258"/>
  <c r="BH258"/>
  <c r="BF258"/>
  <c r="BE258"/>
  <c r="T258"/>
  <c r="R258"/>
  <c r="P258"/>
  <c r="BK258"/>
  <c r="J258"/>
  <c r="BG258"/>
  <c r="BI257"/>
  <c r="BH257"/>
  <c r="BF257"/>
  <c r="BE257"/>
  <c r="T257"/>
  <c r="T256"/>
  <c r="R257"/>
  <c r="R256"/>
  <c r="P257"/>
  <c r="P256"/>
  <c r="BK257"/>
  <c r="BK256"/>
  <c r="J256"/>
  <c r="J257"/>
  <c r="BG257"/>
  <c r="J74"/>
  <c r="BI255"/>
  <c r="BH255"/>
  <c r="BF255"/>
  <c r="BE255"/>
  <c r="T255"/>
  <c r="R255"/>
  <c r="P255"/>
  <c r="BK255"/>
  <c r="J255"/>
  <c r="BG255"/>
  <c r="BI254"/>
  <c r="BH254"/>
  <c r="BF254"/>
  <c r="BE254"/>
  <c r="T254"/>
  <c r="T253"/>
  <c r="R254"/>
  <c r="R253"/>
  <c r="P254"/>
  <c r="P253"/>
  <c r="BK254"/>
  <c r="BK253"/>
  <c r="J253"/>
  <c r="J254"/>
  <c r="BG254"/>
  <c r="J73"/>
  <c r="BI252"/>
  <c r="BH252"/>
  <c r="BF252"/>
  <c r="BE252"/>
  <c r="T252"/>
  <c r="R252"/>
  <c r="P252"/>
  <c r="BK252"/>
  <c r="J252"/>
  <c r="BG252"/>
  <c r="BI251"/>
  <c r="BH251"/>
  <c r="BF251"/>
  <c r="BE251"/>
  <c r="T251"/>
  <c r="T250"/>
  <c r="R251"/>
  <c r="R250"/>
  <c r="P251"/>
  <c r="P250"/>
  <c r="BK251"/>
  <c r="BK250"/>
  <c r="J250"/>
  <c r="J251"/>
  <c r="BG251"/>
  <c r="J72"/>
  <c r="BI249"/>
  <c r="BH249"/>
  <c r="BF249"/>
  <c r="BE249"/>
  <c r="T249"/>
  <c r="R249"/>
  <c r="P249"/>
  <c r="BK249"/>
  <c r="J249"/>
  <c r="BG249"/>
  <c r="BI248"/>
  <c r="BH248"/>
  <c r="BF248"/>
  <c r="BE248"/>
  <c r="T248"/>
  <c r="R248"/>
  <c r="P248"/>
  <c r="BK248"/>
  <c r="J248"/>
  <c r="BG248"/>
  <c r="BI247"/>
  <c r="BH247"/>
  <c r="BF247"/>
  <c r="BE247"/>
  <c r="T247"/>
  <c r="R247"/>
  <c r="P247"/>
  <c r="BK247"/>
  <c r="J247"/>
  <c r="BG247"/>
  <c r="BI246"/>
  <c r="BH246"/>
  <c r="BF246"/>
  <c r="BE246"/>
  <c r="T246"/>
  <c r="R246"/>
  <c r="P246"/>
  <c r="BK246"/>
  <c r="J246"/>
  <c r="BG246"/>
  <c r="BI245"/>
  <c r="BH245"/>
  <c r="BF245"/>
  <c r="BE245"/>
  <c r="T245"/>
  <c r="R245"/>
  <c r="P245"/>
  <c r="BK245"/>
  <c r="J245"/>
  <c r="BG245"/>
  <c r="BI244"/>
  <c r="BH244"/>
  <c r="BF244"/>
  <c r="BE244"/>
  <c r="T244"/>
  <c r="R244"/>
  <c r="P244"/>
  <c r="BK244"/>
  <c r="J244"/>
  <c r="BG244"/>
  <c r="BI243"/>
  <c r="BH243"/>
  <c r="BF243"/>
  <c r="BE243"/>
  <c r="T243"/>
  <c r="R243"/>
  <c r="P243"/>
  <c r="BK243"/>
  <c r="J243"/>
  <c r="BG243"/>
  <c r="BI242"/>
  <c r="BH242"/>
  <c r="BF242"/>
  <c r="BE242"/>
  <c r="T242"/>
  <c r="R242"/>
  <c r="P242"/>
  <c r="BK242"/>
  <c r="J242"/>
  <c r="BG242"/>
  <c r="BI241"/>
  <c r="BH241"/>
  <c r="BF241"/>
  <c r="BE241"/>
  <c r="T241"/>
  <c r="R241"/>
  <c r="P241"/>
  <c r="BK241"/>
  <c r="J241"/>
  <c r="BG241"/>
  <c r="BI240"/>
  <c r="BH240"/>
  <c r="BF240"/>
  <c r="BE240"/>
  <c r="T240"/>
  <c r="R240"/>
  <c r="P240"/>
  <c r="BK240"/>
  <c r="J240"/>
  <c r="BG240"/>
  <c r="BI239"/>
  <c r="BH239"/>
  <c r="BF239"/>
  <c r="BE239"/>
  <c r="T239"/>
  <c r="R239"/>
  <c r="P239"/>
  <c r="BK239"/>
  <c r="J239"/>
  <c r="BG239"/>
  <c r="BI238"/>
  <c r="BH238"/>
  <c r="BF238"/>
  <c r="BE238"/>
  <c r="T238"/>
  <c r="R238"/>
  <c r="P238"/>
  <c r="BK238"/>
  <c r="J238"/>
  <c r="BG238"/>
  <c r="BI237"/>
  <c r="BH237"/>
  <c r="BF237"/>
  <c r="BE237"/>
  <c r="T237"/>
  <c r="R237"/>
  <c r="P237"/>
  <c r="BK237"/>
  <c r="J237"/>
  <c r="BG237"/>
  <c r="BI236"/>
  <c r="BH236"/>
  <c r="BF236"/>
  <c r="BE236"/>
  <c r="T236"/>
  <c r="R236"/>
  <c r="P236"/>
  <c r="BK236"/>
  <c r="J236"/>
  <c r="BG236"/>
  <c r="BI235"/>
  <c r="BH235"/>
  <c r="BF235"/>
  <c r="BE235"/>
  <c r="T235"/>
  <c r="R235"/>
  <c r="P235"/>
  <c r="BK235"/>
  <c r="J235"/>
  <c r="BG235"/>
  <c r="BI234"/>
  <c r="BH234"/>
  <c r="BF234"/>
  <c r="BE234"/>
  <c r="T234"/>
  <c r="R234"/>
  <c r="P234"/>
  <c r="BK234"/>
  <c r="J234"/>
  <c r="BG234"/>
  <c r="BI233"/>
  <c r="BH233"/>
  <c r="BF233"/>
  <c r="BE233"/>
  <c r="T233"/>
  <c r="R233"/>
  <c r="P233"/>
  <c r="BK233"/>
  <c r="J233"/>
  <c r="BG233"/>
  <c r="BI232"/>
  <c r="BH232"/>
  <c r="BF232"/>
  <c r="BE232"/>
  <c r="T232"/>
  <c r="R232"/>
  <c r="P232"/>
  <c r="BK232"/>
  <c r="J232"/>
  <c r="BG232"/>
  <c r="BI231"/>
  <c r="BH231"/>
  <c r="BF231"/>
  <c r="BE231"/>
  <c r="T231"/>
  <c r="R231"/>
  <c r="P231"/>
  <c r="BK231"/>
  <c r="J231"/>
  <c r="BG231"/>
  <c r="BI230"/>
  <c r="BH230"/>
  <c r="BF230"/>
  <c r="BE230"/>
  <c r="T230"/>
  <c r="R230"/>
  <c r="P230"/>
  <c r="BK230"/>
  <c r="J230"/>
  <c r="BG230"/>
  <c r="BI229"/>
  <c r="BH229"/>
  <c r="BF229"/>
  <c r="BE229"/>
  <c r="T229"/>
  <c r="R229"/>
  <c r="P229"/>
  <c r="BK229"/>
  <c r="J229"/>
  <c r="BG229"/>
  <c r="BI228"/>
  <c r="BH228"/>
  <c r="BF228"/>
  <c r="BE228"/>
  <c r="T228"/>
  <c r="T227"/>
  <c r="R228"/>
  <c r="R227"/>
  <c r="P228"/>
  <c r="P227"/>
  <c r="BK228"/>
  <c r="BK227"/>
  <c r="J227"/>
  <c r="J228"/>
  <c r="BG228"/>
  <c r="J71"/>
  <c r="BI225"/>
  <c r="BH225"/>
  <c r="BF225"/>
  <c r="BE225"/>
  <c r="T225"/>
  <c r="R225"/>
  <c r="P225"/>
  <c r="BK225"/>
  <c r="J225"/>
  <c r="BG225"/>
  <c r="BI224"/>
  <c r="BH224"/>
  <c r="BF224"/>
  <c r="BE224"/>
  <c r="T224"/>
  <c r="R224"/>
  <c r="P224"/>
  <c r="BK224"/>
  <c r="J224"/>
  <c r="BG224"/>
  <c r="BI223"/>
  <c r="BH223"/>
  <c r="BF223"/>
  <c r="BE223"/>
  <c r="T223"/>
  <c r="R223"/>
  <c r="P223"/>
  <c r="BK223"/>
  <c r="J223"/>
  <c r="BG223"/>
  <c r="BI222"/>
  <c r="BH222"/>
  <c r="BF222"/>
  <c r="BE222"/>
  <c r="T222"/>
  <c r="R222"/>
  <c r="P222"/>
  <c r="BK222"/>
  <c r="J222"/>
  <c r="BG222"/>
  <c r="BI221"/>
  <c r="BH221"/>
  <c r="BF221"/>
  <c r="BE221"/>
  <c r="T221"/>
  <c r="R221"/>
  <c r="P221"/>
  <c r="BK221"/>
  <c r="J221"/>
  <c r="BG221"/>
  <c r="BI220"/>
  <c r="BH220"/>
  <c r="BF220"/>
  <c r="BE220"/>
  <c r="T220"/>
  <c r="R220"/>
  <c r="P220"/>
  <c r="BK220"/>
  <c r="J220"/>
  <c r="BG220"/>
  <c r="BI219"/>
  <c r="BH219"/>
  <c r="BF219"/>
  <c r="BE219"/>
  <c r="T219"/>
  <c r="R219"/>
  <c r="P219"/>
  <c r="BK219"/>
  <c r="J219"/>
  <c r="BG219"/>
  <c r="BI218"/>
  <c r="BH218"/>
  <c r="BF218"/>
  <c r="BE218"/>
  <c r="T218"/>
  <c r="R218"/>
  <c r="P218"/>
  <c r="BK218"/>
  <c r="J218"/>
  <c r="BG218"/>
  <c r="BI217"/>
  <c r="BH217"/>
  <c r="BF217"/>
  <c r="BE217"/>
  <c r="T217"/>
  <c r="R217"/>
  <c r="P217"/>
  <c r="BK217"/>
  <c r="J217"/>
  <c r="BG217"/>
  <c r="BI216"/>
  <c r="BH216"/>
  <c r="BF216"/>
  <c r="BE216"/>
  <c r="T216"/>
  <c r="R216"/>
  <c r="P216"/>
  <c r="BK216"/>
  <c r="J216"/>
  <c r="BG216"/>
  <c r="BI215"/>
  <c r="BH215"/>
  <c r="BF215"/>
  <c r="BE215"/>
  <c r="T215"/>
  <c r="R215"/>
  <c r="P215"/>
  <c r="BK215"/>
  <c r="J215"/>
  <c r="BG215"/>
  <c r="BI214"/>
  <c r="BH214"/>
  <c r="BF214"/>
  <c r="BE214"/>
  <c r="T214"/>
  <c r="R214"/>
  <c r="P214"/>
  <c r="BK214"/>
  <c r="J214"/>
  <c r="BG214"/>
  <c r="BI213"/>
  <c r="BH213"/>
  <c r="BF213"/>
  <c r="BE213"/>
  <c r="T213"/>
  <c r="R213"/>
  <c r="P213"/>
  <c r="BK213"/>
  <c r="J213"/>
  <c r="BG213"/>
  <c r="BI212"/>
  <c r="BH212"/>
  <c r="BF212"/>
  <c r="BE212"/>
  <c r="T212"/>
  <c r="R212"/>
  <c r="P212"/>
  <c r="BK212"/>
  <c r="J212"/>
  <c r="BG212"/>
  <c r="BI211"/>
  <c r="BH211"/>
  <c r="BF211"/>
  <c r="BE211"/>
  <c r="T211"/>
  <c r="R211"/>
  <c r="P211"/>
  <c r="BK211"/>
  <c r="J211"/>
  <c r="BG211"/>
  <c r="BI210"/>
  <c r="BH210"/>
  <c r="BF210"/>
  <c r="BE210"/>
  <c r="T210"/>
  <c r="R210"/>
  <c r="P210"/>
  <c r="BK210"/>
  <c r="J210"/>
  <c r="BG210"/>
  <c r="BI209"/>
  <c r="BH209"/>
  <c r="BF209"/>
  <c r="BE209"/>
  <c r="T209"/>
  <c r="R209"/>
  <c r="P209"/>
  <c r="BK209"/>
  <c r="J209"/>
  <c r="BG209"/>
  <c r="BI208"/>
  <c r="BH208"/>
  <c r="BF208"/>
  <c r="BE208"/>
  <c r="T208"/>
  <c r="T207"/>
  <c r="R208"/>
  <c r="R207"/>
  <c r="P208"/>
  <c r="P207"/>
  <c r="BK208"/>
  <c r="BK207"/>
  <c r="J207"/>
  <c r="J208"/>
  <c r="BG208"/>
  <c r="J70"/>
  <c r="BI206"/>
  <c r="BH206"/>
  <c r="BF206"/>
  <c r="BE206"/>
  <c r="T206"/>
  <c r="R206"/>
  <c r="P206"/>
  <c r="BK206"/>
  <c r="J206"/>
  <c r="BG206"/>
  <c r="BI205"/>
  <c r="BH205"/>
  <c r="BF205"/>
  <c r="BE205"/>
  <c r="T205"/>
  <c r="T204"/>
  <c r="R205"/>
  <c r="R204"/>
  <c r="P205"/>
  <c r="P204"/>
  <c r="BK205"/>
  <c r="BK204"/>
  <c r="J204"/>
  <c r="J205"/>
  <c r="BG205"/>
  <c r="J69"/>
  <c r="BI203"/>
  <c r="BH203"/>
  <c r="BF203"/>
  <c r="BE203"/>
  <c r="T203"/>
  <c r="R203"/>
  <c r="P203"/>
  <c r="BK203"/>
  <c r="J203"/>
  <c r="BG203"/>
  <c r="BI202"/>
  <c r="BH202"/>
  <c r="BF202"/>
  <c r="BE202"/>
  <c r="T202"/>
  <c r="R202"/>
  <c r="P202"/>
  <c r="BK202"/>
  <c r="J202"/>
  <c r="BG202"/>
  <c r="BI201"/>
  <c r="BH201"/>
  <c r="BF201"/>
  <c r="BE201"/>
  <c r="T201"/>
  <c r="R201"/>
  <c r="P201"/>
  <c r="BK201"/>
  <c r="J201"/>
  <c r="BG201"/>
  <c r="BI200"/>
  <c r="BH200"/>
  <c r="BF200"/>
  <c r="BE200"/>
  <c r="T200"/>
  <c r="R200"/>
  <c r="P200"/>
  <c r="BK200"/>
  <c r="J200"/>
  <c r="BG200"/>
  <c r="BI199"/>
  <c r="BH199"/>
  <c r="BF199"/>
  <c r="BE199"/>
  <c r="T199"/>
  <c r="R199"/>
  <c r="P199"/>
  <c r="BK199"/>
  <c r="J199"/>
  <c r="BG19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R196"/>
  <c r="P196"/>
  <c r="BK196"/>
  <c r="J196"/>
  <c r="BG196"/>
  <c r="BI195"/>
  <c r="BH195"/>
  <c r="BF195"/>
  <c r="BE195"/>
  <c r="T195"/>
  <c r="R195"/>
  <c r="P195"/>
  <c r="BK195"/>
  <c r="J195"/>
  <c r="BG195"/>
  <c r="BI194"/>
  <c r="BH194"/>
  <c r="BF194"/>
  <c r="BE194"/>
  <c r="T194"/>
  <c r="R194"/>
  <c r="P194"/>
  <c r="BK194"/>
  <c r="J194"/>
  <c r="BG194"/>
  <c r="BI193"/>
  <c r="BH193"/>
  <c r="BF193"/>
  <c r="BE193"/>
  <c r="T193"/>
  <c r="R193"/>
  <c r="P193"/>
  <c r="BK193"/>
  <c r="J193"/>
  <c r="BG193"/>
  <c r="BI192"/>
  <c r="BH192"/>
  <c r="BF192"/>
  <c r="BE192"/>
  <c r="T192"/>
  <c r="R192"/>
  <c r="P192"/>
  <c r="BK192"/>
  <c r="J192"/>
  <c r="BG192"/>
  <c r="BI191"/>
  <c r="BH191"/>
  <c r="BF191"/>
  <c r="BE191"/>
  <c r="T191"/>
  <c r="R191"/>
  <c r="P191"/>
  <c r="BK191"/>
  <c r="J191"/>
  <c r="BG191"/>
  <c r="BI190"/>
  <c r="BH190"/>
  <c r="BF190"/>
  <c r="BE190"/>
  <c r="T190"/>
  <c r="R190"/>
  <c r="P190"/>
  <c r="BK190"/>
  <c r="J190"/>
  <c r="BG190"/>
  <c r="BI189"/>
  <c r="BH189"/>
  <c r="BF189"/>
  <c r="BE189"/>
  <c r="T189"/>
  <c r="R189"/>
  <c r="P189"/>
  <c r="BK189"/>
  <c r="J189"/>
  <c r="BG189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6"/>
  <c r="BH186"/>
  <c r="BF186"/>
  <c r="BE186"/>
  <c r="T186"/>
  <c r="R186"/>
  <c r="P186"/>
  <c r="BK186"/>
  <c r="J186"/>
  <c r="BG186"/>
  <c r="BI185"/>
  <c r="BH185"/>
  <c r="BF185"/>
  <c r="BE185"/>
  <c r="T185"/>
  <c r="R185"/>
  <c r="P185"/>
  <c r="BK185"/>
  <c r="J185"/>
  <c r="BG185"/>
  <c r="BI184"/>
  <c r="BH184"/>
  <c r="BF184"/>
  <c r="BE184"/>
  <c r="T184"/>
  <c r="R184"/>
  <c r="P184"/>
  <c r="BK184"/>
  <c r="J184"/>
  <c r="BG184"/>
  <c r="BI183"/>
  <c r="BH183"/>
  <c r="BF183"/>
  <c r="BE183"/>
  <c r="T183"/>
  <c r="R183"/>
  <c r="P183"/>
  <c r="BK183"/>
  <c r="J183"/>
  <c r="BG183"/>
  <c r="BI182"/>
  <c r="BH182"/>
  <c r="BF182"/>
  <c r="BE182"/>
  <c r="T182"/>
  <c r="R182"/>
  <c r="P182"/>
  <c r="BK182"/>
  <c r="J182"/>
  <c r="BG182"/>
  <c r="BI181"/>
  <c r="BH181"/>
  <c r="BF181"/>
  <c r="BE181"/>
  <c r="T181"/>
  <c r="R181"/>
  <c r="P181"/>
  <c r="BK181"/>
  <c r="J181"/>
  <c r="BG181"/>
  <c r="BI180"/>
  <c r="BH180"/>
  <c r="BF180"/>
  <c r="BE180"/>
  <c r="T180"/>
  <c r="R180"/>
  <c r="P180"/>
  <c r="BK180"/>
  <c r="J180"/>
  <c r="BG180"/>
  <c r="BI179"/>
  <c r="BH179"/>
  <c r="BF179"/>
  <c r="BE179"/>
  <c r="T179"/>
  <c r="R179"/>
  <c r="P179"/>
  <c r="BK179"/>
  <c r="J179"/>
  <c r="BG179"/>
  <c r="BI178"/>
  <c r="BH178"/>
  <c r="BF178"/>
  <c r="BE178"/>
  <c r="T178"/>
  <c r="R178"/>
  <c r="P178"/>
  <c r="BK178"/>
  <c r="J178"/>
  <c r="BG178"/>
  <c r="BI177"/>
  <c r="BH177"/>
  <c r="BF177"/>
  <c r="BE177"/>
  <c r="T177"/>
  <c r="R177"/>
  <c r="P177"/>
  <c r="BK177"/>
  <c r="J177"/>
  <c r="BG177"/>
  <c r="BI176"/>
  <c r="BH176"/>
  <c r="BF176"/>
  <c r="BE176"/>
  <c r="T176"/>
  <c r="T175"/>
  <c r="R176"/>
  <c r="R175"/>
  <c r="P176"/>
  <c r="P175"/>
  <c r="BK176"/>
  <c r="BK175"/>
  <c r="J175"/>
  <c r="J176"/>
  <c r="BG176"/>
  <c r="J68"/>
  <c r="BI174"/>
  <c r="BH174"/>
  <c r="BF174"/>
  <c r="BE174"/>
  <c r="T174"/>
  <c r="R174"/>
  <c r="P174"/>
  <c r="BK174"/>
  <c r="J174"/>
  <c r="BG174"/>
  <c r="BI173"/>
  <c r="BH173"/>
  <c r="BF173"/>
  <c r="BE173"/>
  <c r="T173"/>
  <c r="R173"/>
  <c r="P173"/>
  <c r="BK173"/>
  <c r="J173"/>
  <c r="BG173"/>
  <c r="BI172"/>
  <c r="BH172"/>
  <c r="BF172"/>
  <c r="BE172"/>
  <c r="T172"/>
  <c r="R172"/>
  <c r="P172"/>
  <c r="BK172"/>
  <c r="J172"/>
  <c r="BG172"/>
  <c r="BI171"/>
  <c r="BH171"/>
  <c r="BF171"/>
  <c r="BE171"/>
  <c r="T171"/>
  <c r="R171"/>
  <c r="P171"/>
  <c r="BK171"/>
  <c r="J171"/>
  <c r="BG171"/>
  <c r="BI170"/>
  <c r="BH170"/>
  <c r="BF170"/>
  <c r="BE170"/>
  <c r="T170"/>
  <c r="R170"/>
  <c r="P170"/>
  <c r="BK170"/>
  <c r="J170"/>
  <c r="BG170"/>
  <c r="BI169"/>
  <c r="BH169"/>
  <c r="BF169"/>
  <c r="BE169"/>
  <c r="T169"/>
  <c r="R169"/>
  <c r="P169"/>
  <c r="BK169"/>
  <c r="J169"/>
  <c r="BG169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6"/>
  <c r="BH166"/>
  <c r="BF166"/>
  <c r="BE166"/>
  <c r="T166"/>
  <c r="R166"/>
  <c r="P166"/>
  <c r="BK166"/>
  <c r="J166"/>
  <c r="BG166"/>
  <c r="BI165"/>
  <c r="BH165"/>
  <c r="BF165"/>
  <c r="BE165"/>
  <c r="T165"/>
  <c r="R165"/>
  <c r="P165"/>
  <c r="BK165"/>
  <c r="J165"/>
  <c r="BG165"/>
  <c r="BI164"/>
  <c r="BH164"/>
  <c r="BF164"/>
  <c r="BE164"/>
  <c r="T164"/>
  <c r="R164"/>
  <c r="P164"/>
  <c r="BK164"/>
  <c r="J164"/>
  <c r="BG164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9"/>
  <c r="BH159"/>
  <c r="BF159"/>
  <c r="BE159"/>
  <c r="T159"/>
  <c r="R159"/>
  <c r="P159"/>
  <c r="BK159"/>
  <c r="J159"/>
  <c r="BG159"/>
  <c r="BI158"/>
  <c r="BH158"/>
  <c r="BF158"/>
  <c r="BE158"/>
  <c r="T158"/>
  <c r="R158"/>
  <c r="P158"/>
  <c r="BK158"/>
  <c r="J158"/>
  <c r="BG158"/>
  <c r="BI157"/>
  <c r="BH157"/>
  <c r="BF157"/>
  <c r="BE157"/>
  <c r="T157"/>
  <c r="R157"/>
  <c r="P157"/>
  <c r="BK157"/>
  <c r="J157"/>
  <c r="BG157"/>
  <c r="BI156"/>
  <c r="BH156"/>
  <c r="BF156"/>
  <c r="BE156"/>
  <c r="T156"/>
  <c r="R156"/>
  <c r="P156"/>
  <c r="BK156"/>
  <c r="J156"/>
  <c r="BG156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T152"/>
  <c r="R153"/>
  <c r="R152"/>
  <c r="P153"/>
  <c r="P152"/>
  <c r="BK153"/>
  <c r="BK152"/>
  <c r="J152"/>
  <c r="J153"/>
  <c r="BG153"/>
  <c r="J67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T142"/>
  <c r="R143"/>
  <c r="R142"/>
  <c r="P143"/>
  <c r="P142"/>
  <c r="BK143"/>
  <c r="BK142"/>
  <c r="J142"/>
  <c r="J143"/>
  <c r="BG143"/>
  <c r="J66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BH137"/>
  <c r="BF137"/>
  <c r="BE137"/>
  <c r="T137"/>
  <c r="R137"/>
  <c r="P137"/>
  <c r="BK137"/>
  <c r="J137"/>
  <c r="BG137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4"/>
  <c r="BH134"/>
  <c r="BF134"/>
  <c r="BE134"/>
  <c r="T134"/>
  <c r="T133"/>
  <c r="R134"/>
  <c r="R133"/>
  <c r="P134"/>
  <c r="P133"/>
  <c r="BK134"/>
  <c r="BK133"/>
  <c r="J133"/>
  <c r="J134"/>
  <c r="BG134"/>
  <c r="J65"/>
  <c r="BI132"/>
  <c r="BH132"/>
  <c r="BF132"/>
  <c r="BE132"/>
  <c r="T132"/>
  <c r="R132"/>
  <c r="P132"/>
  <c r="BK132"/>
  <c r="J132"/>
  <c r="BG132"/>
  <c r="BI131"/>
  <c r="BH131"/>
  <c r="BF131"/>
  <c r="BE131"/>
  <c r="T131"/>
  <c r="R131"/>
  <c r="P131"/>
  <c r="BK131"/>
  <c r="J131"/>
  <c r="BG131"/>
  <c r="BI130"/>
  <c r="BH130"/>
  <c r="BF130"/>
  <c r="BE130"/>
  <c r="T130"/>
  <c r="R130"/>
  <c r="P130"/>
  <c r="BK130"/>
  <c r="J130"/>
  <c r="BG130"/>
  <c r="BI129"/>
  <c r="BH129"/>
  <c r="BF129"/>
  <c r="BE129"/>
  <c r="T129"/>
  <c r="R129"/>
  <c r="P129"/>
  <c r="BK129"/>
  <c r="J129"/>
  <c r="BG129"/>
  <c r="BI128"/>
  <c r="BH128"/>
  <c r="BF128"/>
  <c r="BE128"/>
  <c r="T128"/>
  <c r="R128"/>
  <c r="P128"/>
  <c r="BK128"/>
  <c r="J128"/>
  <c r="BG128"/>
  <c r="BI127"/>
  <c r="BH127"/>
  <c r="BF127"/>
  <c r="BE127"/>
  <c r="T127"/>
  <c r="R127"/>
  <c r="P127"/>
  <c r="BK127"/>
  <c r="J127"/>
  <c r="BG127"/>
  <c r="BI126"/>
  <c r="BH126"/>
  <c r="BF126"/>
  <c r="BE126"/>
  <c r="T126"/>
  <c r="R126"/>
  <c r="P126"/>
  <c r="BK126"/>
  <c r="J126"/>
  <c r="BG126"/>
  <c r="BI125"/>
  <c r="BH125"/>
  <c r="BF125"/>
  <c r="BE125"/>
  <c r="T125"/>
  <c r="R125"/>
  <c r="P125"/>
  <c r="BK125"/>
  <c r="J125"/>
  <c r="BG125"/>
  <c r="BI124"/>
  <c r="BH124"/>
  <c r="BF124"/>
  <c r="BE124"/>
  <c r="T124"/>
  <c r="R124"/>
  <c r="P124"/>
  <c r="BK124"/>
  <c r="J124"/>
  <c r="BG124"/>
  <c r="BI123"/>
  <c r="BH123"/>
  <c r="BF123"/>
  <c r="BE123"/>
  <c r="T123"/>
  <c r="R123"/>
  <c r="P123"/>
  <c r="BK123"/>
  <c r="J123"/>
  <c r="BG123"/>
  <c r="BI122"/>
  <c r="BH122"/>
  <c r="BF122"/>
  <c r="BE122"/>
  <c r="T122"/>
  <c r="R122"/>
  <c r="P122"/>
  <c r="BK122"/>
  <c r="J122"/>
  <c r="BG122"/>
  <c r="BI121"/>
  <c r="BH121"/>
  <c r="BF121"/>
  <c r="BE121"/>
  <c r="T121"/>
  <c r="R121"/>
  <c r="P121"/>
  <c r="BK121"/>
  <c r="J121"/>
  <c r="BG121"/>
  <c r="BI120"/>
  <c r="BH120"/>
  <c r="BF120"/>
  <c r="BE120"/>
  <c r="T120"/>
  <c r="R120"/>
  <c r="P120"/>
  <c r="BK120"/>
  <c r="J120"/>
  <c r="BG120"/>
  <c r="BI119"/>
  <c r="BH119"/>
  <c r="BF119"/>
  <c r="BE119"/>
  <c r="T119"/>
  <c r="R119"/>
  <c r="P119"/>
  <c r="BK119"/>
  <c r="J119"/>
  <c r="BG119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R114"/>
  <c r="P114"/>
  <c r="BK114"/>
  <c r="J114"/>
  <c r="BG114"/>
  <c r="BI113"/>
  <c r="BH113"/>
  <c r="BF113"/>
  <c r="BE113"/>
  <c r="T113"/>
  <c r="R113"/>
  <c r="P113"/>
  <c r="BK113"/>
  <c r="J113"/>
  <c r="BG113"/>
  <c r="BI112"/>
  <c r="BH112"/>
  <c r="BF112"/>
  <c r="BE112"/>
  <c r="T112"/>
  <c r="R112"/>
  <c r="P112"/>
  <c r="BK112"/>
  <c r="J112"/>
  <c r="BG112"/>
  <c r="BI111"/>
  <c r="BH111"/>
  <c r="BF111"/>
  <c r="BE111"/>
  <c r="T111"/>
  <c r="R111"/>
  <c r="P111"/>
  <c r="BK111"/>
  <c r="J111"/>
  <c r="BG111"/>
  <c r="BI110"/>
  <c r="BH110"/>
  <c r="BF110"/>
  <c r="BE110"/>
  <c r="T110"/>
  <c r="R110"/>
  <c r="P110"/>
  <c r="BK110"/>
  <c r="J110"/>
  <c r="BG110"/>
  <c r="BI109"/>
  <c r="BH109"/>
  <c r="BF109"/>
  <c r="BE109"/>
  <c r="T109"/>
  <c r="R109"/>
  <c r="P109"/>
  <c r="BK109"/>
  <c r="J109"/>
  <c r="BG109"/>
  <c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6"/>
  <c r="BH106"/>
  <c r="BF106"/>
  <c r="BE106"/>
  <c r="T106"/>
  <c r="R106"/>
  <c r="P106"/>
  <c r="BK106"/>
  <c r="J106"/>
  <c r="BG106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2"/>
  <c r="BH102"/>
  <c r="BF102"/>
  <c r="BE102"/>
  <c r="T102"/>
  <c r="R102"/>
  <c r="P102"/>
  <c r="BK102"/>
  <c r="J102"/>
  <c r="BG102"/>
  <c r="BI101"/>
  <c r="BH101"/>
  <c r="BF101"/>
  <c r="BE101"/>
  <c r="T101"/>
  <c r="R101"/>
  <c r="P101"/>
  <c r="BK101"/>
  <c r="J101"/>
  <c r="BG101"/>
  <c r="BI100"/>
  <c r="BH100"/>
  <c r="BF100"/>
  <c r="BE100"/>
  <c r="T100"/>
  <c r="R100"/>
  <c r="P100"/>
  <c r="BK100"/>
  <c r="J100"/>
  <c r="BG100"/>
  <c r="BI99"/>
  <c r="F39"/>
  <c i="1" r="BD56"/>
  <c i="2" r="BH99"/>
  <c r="F38"/>
  <c i="1" r="BC56"/>
  <c i="2" r="BF99"/>
  <c r="J36"/>
  <c i="1" r="AW56"/>
  <c i="2" r="F36"/>
  <c i="1" r="BA56"/>
  <c i="2" r="BE99"/>
  <c r="J35"/>
  <c i="1" r="AV56"/>
  <c i="2" r="F35"/>
  <c i="1" r="AZ56"/>
  <c i="2" r="T99"/>
  <c r="T98"/>
  <c r="T97"/>
  <c r="R99"/>
  <c r="R98"/>
  <c r="R97"/>
  <c r="P99"/>
  <c r="P98"/>
  <c r="P97"/>
  <c i="1" r="AU56"/>
  <c i="2" r="BK99"/>
  <c r="BK98"/>
  <c r="J98"/>
  <c r="BK97"/>
  <c r="J97"/>
  <c r="J63"/>
  <c r="J32"/>
  <c i="1" r="AG56"/>
  <c i="2" r="J99"/>
  <c r="BG99"/>
  <c r="F37"/>
  <c i="1" r="BB56"/>
  <c i="2" r="J64"/>
  <c r="J94"/>
  <c r="J93"/>
  <c r="F93"/>
  <c r="F91"/>
  <c r="E89"/>
  <c r="J59"/>
  <c r="J58"/>
  <c r="F58"/>
  <c r="F56"/>
  <c r="E54"/>
  <c r="J41"/>
  <c r="J20"/>
  <c r="E20"/>
  <c r="F94"/>
  <c r="F59"/>
  <c r="J19"/>
  <c r="J14"/>
  <c r="J91"/>
  <c r="J56"/>
  <c r="E7"/>
  <c r="E85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<sst xmlns="http://schemas.openxmlformats.org/spreadsheetml/2006/main">
  <si>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</si>
  <si>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</si>
  <si>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</si>
  <si>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</si>
  <si>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</si>
  <si>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{3833b672-e876-4c3a-943b-852c5832ae37}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</si>
  <si>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</si>
  <si>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</si>
  <si>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</si>
  <si>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</si>
  <si>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</si>
  <si>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</si>
  <si>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</si>
  <si>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</si>
  <si>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2019_3_1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</si>
  <si>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</si>
  <si>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</si>
  <si>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206,160 v úseku Žatec - Lišany u Žatce</t>
  </si>
  <si>
    <t>KSO:</t>
  </si>
  <si>
    <t>828</t>
  </si>
  <si>
    <t>CC-CZ:</t>
  </si>
  <si>
    <t>21229</t>
  </si>
  <si>
    <t>Místo:</t>
  </si>
  <si>
    <t xml:space="preserve"> </t>
  </si>
  <si>
    <t>Datum:</t>
  </si>
  <si>
    <t>1. 3. 2019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</si>
  <si>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</si>
  <si>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</si>
  <si>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</si>
  <si>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</si>
  <si>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</si>
  <si>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</si>
  <si>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</si>
  <si>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</si>
  <si>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</si>
  <si>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/>
  </si>
  <si>
    <t>True</t>
  </si>
  <si>
    <t>Zpracovatel:</t>
  </si>
  <si>
    <t>Žitný David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</si>
  <si>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</si>
  <si>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</si>
  <si>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</si>
  <si>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</si>
  <si>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</si>
  <si>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</si>
  <si>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</si>
  <si>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</si>
  <si>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</si>
  <si>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</si>
  <si>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</si>
  <si>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</si>
  <si>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</si>
  <si>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</si>
  <si>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</si>
  <si>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</si>
  <si>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</si>
  <si>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</si>
  <si>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</si>
  <si>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</si>
  <si>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</si>
  <si>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</si>
  <si>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</si>
  <si>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</si>
  <si>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</si>
  <si>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</si>
  <si>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</si>
  <si>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</si>
  <si>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</si>
  <si>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</si>
  <si>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</si>
  <si>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</si>
  <si>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</si>
  <si>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</si>
  <si>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</si>
  <si>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</si>
  <si>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</si>
  <si>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</si>
  <si>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</si>
  <si>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</si>
  <si>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PS01</t>
  </si>
  <si>
    <t>STA</t>
  </si>
  <si>
    <t>1</t>
  </si>
  <si>
    <t>{7c89609b-992b-4232-9410-058a307dba84}</t>
  </si>
  <si>
    <t>2</t>
  </si>
  <si>
    <t>/</t>
  </si>
  <si>
    <t>01</t>
  </si>
  <si>
    <t>Technologická část</t>
  </si>
  <si>
    <t>Soupis</t>
  </si>
  <si>
    <t>{0ec04ec2-f7b7-4864-8bda-a4d76c50e127}</t>
  </si>
  <si>
    <t>01N</t>
  </si>
  <si>
    <t>NEOCEŇOVAT - DODÁVKA SSZT</t>
  </si>
  <si>
    <t>{45e04775-3635-4abc-8c4f-1a8e76dd09f6}</t>
  </si>
  <si>
    <t>02</t>
  </si>
  <si>
    <t>Stavební část</t>
  </si>
  <si>
    <t>{7f8201da-e540-4672-a1bd-4bea5506b665}</t>
  </si>
  <si>
    <t>03</t>
  </si>
  <si>
    <t>VRN</t>
  </si>
  <si>
    <t>{65d32786-e852-4c9b-96d4-40f72cc65733}</t>
  </si>
  <si>
    <t>KRYCÍ LIST SOUPISU PRACÍ</t>
  </si>
  <si>
    <t>Objekt:</t>
  </si>
  <si>
    <t>PS01 - Oprava PZS v km 206,160 v úseku Žatec - Lišany u Žatce</t>
  </si>
  <si>
    <t>Soupis:</t>
  </si>
  <si>
    <t>01 - Technologická část</t>
  </si>
  <si>
    <t>REKAPITULACE ČLENĚNÍ SOUPISU PRACÍ</t>
  </si>
  <si>
    <t>Kód dílu - Popis</t>
  </si>
  <si>
    <t>Cena celkem [CZK]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</si>
  <si>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</si>
  <si>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</si>
  <si>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</si>
  <si>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</si>
  <si>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</si>
  <si>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</si>
  <si>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DIAG - Diagnostika</t>
  </si>
  <si>
    <t>VEN - Venkovní prvky</t>
  </si>
  <si>
    <t>PN - Počítače náprav</t>
  </si>
  <si>
    <t>UPR_SW - Úprava adresného software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</si>
  <si>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</si>
  <si>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</si>
  <si>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</si>
  <si>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</si>
  <si>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</si>
  <si>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</si>
  <si>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</si>
  <si>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</si>
  <si>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</si>
  <si>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</si>
  <si>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</si>
  <si>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</si>
  <si>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</si>
  <si>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</si>
  <si>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</si>
  <si>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</si>
  <si>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</si>
  <si>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</si>
  <si>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</si>
  <si>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</si>
  <si>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</si>
  <si>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</si>
  <si>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</si>
  <si>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ÚOŽI 2019 01</t>
  </si>
  <si>
    <t>4</t>
  </si>
  <si>
    <t>838617830</t>
  </si>
  <si>
    <t>7590521519</t>
  </si>
  <si>
    <t>Venkovní vedení kabelová - metalické sítě Plněné, párované s ochr. vodičem TCEKPFLEY 4 P 1,0 D</t>
  </si>
  <si>
    <t>504174623</t>
  </si>
  <si>
    <t>3</t>
  </si>
  <si>
    <t>7590521529</t>
  </si>
  <si>
    <t>Venkovní vedení kabelová - metalické sítě Plněné, párované s ochr. vodičem TCEKPFLEY 7 P 1,0 D</t>
  </si>
  <si>
    <t>-1556857279</t>
  </si>
  <si>
    <t>7590521534</t>
  </si>
  <si>
    <t>Venkovní vedení kabelová - metalické sítě Plněné, párované s ochr. vodičem TCEKPFLEY 12 P 1,0 D</t>
  </si>
  <si>
    <t>2064870568</t>
  </si>
  <si>
    <t>5</t>
  </si>
  <si>
    <t>7590521544</t>
  </si>
  <si>
    <t>Venkovní vedení kabelová - metalické sítě Plněné, párované s ochr. vodičem TCEKPFLEY 24 P 1,0 D</t>
  </si>
  <si>
    <t>-1854035794</t>
  </si>
  <si>
    <t>6</t>
  </si>
  <si>
    <t>7590520599</t>
  </si>
  <si>
    <t>Venkovní vedení kabelová - metalické sítě Plněné 4x0,8 TCEPKPFLE 3 x 4 x 0,8</t>
  </si>
  <si>
    <t>1546418870</t>
  </si>
  <si>
    <t>7</t>
  </si>
  <si>
    <t>7492501690</t>
  </si>
  <si>
    <t>Kabely, vodiče, šňůry Cu - nn Kabel silový 2 a 3-žílový Cu, plastová izolace CYKY 2O1,5 (2Dx1,5)</t>
  </si>
  <si>
    <t>268404898</t>
  </si>
  <si>
    <t>8</t>
  </si>
  <si>
    <t>7492501740</t>
  </si>
  <si>
    <t>Kabely, vodiče, šňůry Cu - nn Kabel silový 2 a 3-žílový Cu, plastová izolace CYKY 3O1,5 (3Ax1,5)</t>
  </si>
  <si>
    <t>1993669516</t>
  </si>
  <si>
    <t>9</t>
  </si>
  <si>
    <t>7492502030</t>
  </si>
  <si>
    <t>Kabely, vodiče, šňůry Cu - nn Kabel silový 4 a 5-žílový Cu, plastová izolace CYKY 5J6 (5Cx6)</t>
  </si>
  <si>
    <t>931772779</t>
  </si>
  <si>
    <t>10</t>
  </si>
  <si>
    <t>7492501870</t>
  </si>
  <si>
    <t>Kabely, vodiče, šňůry Cu - nn Kabel silový 4 a 5-žílový Cu, plastová izolace CYKY 4J10 (4Bx10)</t>
  </si>
  <si>
    <t>-176775220</t>
  </si>
  <si>
    <t>142</t>
  </si>
  <si>
    <t>7592700640</t>
  </si>
  <si>
    <t xml:space="preserve">Upozorňovadla, značky Návěsti označující místo na trati Fólie výstražná modrá š34cm  (HM0673909991034)</t>
  </si>
  <si>
    <t>Sborník UOŽI 01 2019</t>
  </si>
  <si>
    <t>-1039349971</t>
  </si>
  <si>
    <t>11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</si>
  <si>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</si>
  <si>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</si>
  <si>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</si>
  <si>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178599195</t>
  </si>
  <si>
    <t>12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</si>
  <si>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</si>
  <si>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</si>
  <si>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118097794</t>
  </si>
  <si>
    <t>13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</si>
  <si>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</si>
  <si>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</si>
  <si>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44462387</t>
  </si>
  <si>
    <t>14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</si>
  <si>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</si>
  <si>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</si>
  <si>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419677512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</si>
  <si>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</si>
  <si>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</si>
  <si>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-520087430</t>
  </si>
  <si>
    <t>16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</si>
  <si>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</si>
  <si>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</si>
  <si>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</si>
  <si>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246131787</t>
  </si>
  <si>
    <t>17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</si>
  <si>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</si>
  <si>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</si>
  <si>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-1316014943</t>
  </si>
  <si>
    <t>18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</si>
  <si>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</si>
  <si>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</si>
  <si>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396164481</t>
  </si>
  <si>
    <t>19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</si>
  <si>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</si>
  <si>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</si>
  <si>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1341644616</t>
  </si>
  <si>
    <t>20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</si>
  <si>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</si>
  <si>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</si>
  <si>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2115260650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</si>
  <si>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</si>
  <si>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</si>
  <si>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-842582447</t>
  </si>
  <si>
    <t>22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</si>
  <si>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</si>
  <si>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</si>
  <si>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-110118896</t>
  </si>
  <si>
    <t>23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</si>
  <si>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</si>
  <si>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</si>
  <si>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514170977</t>
  </si>
  <si>
    <t>143</t>
  </si>
  <si>
    <t>7590525245</t>
  </si>
  <si>
    <t>Zatažení kabelu do objektu do 9 kg/m - vyčistění přístupu do objektu, odvinutí a zatažení kabelu</t>
  </si>
  <si>
    <t>949169559</t>
  </si>
  <si>
    <t>145</t>
  </si>
  <si>
    <t>7593505134</t>
  </si>
  <si>
    <t>Zakrytí kabelu resp. trubek výstražnou folií (bez folie)</t>
  </si>
  <si>
    <t>-475824939</t>
  </si>
  <si>
    <t>144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</si>
  <si>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</si>
  <si>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</si>
  <si>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1946112082</t>
  </si>
  <si>
    <t>24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</si>
  <si>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</si>
  <si>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</si>
  <si>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-1376576575</t>
  </si>
  <si>
    <t>25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</si>
  <si>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</si>
  <si>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</si>
  <si>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708641015</t>
  </si>
  <si>
    <t>26</t>
  </si>
  <si>
    <t>7593505270</t>
  </si>
  <si>
    <t>Montáž kabelového označníku Ball Marker - upevnění kabelového označníku na plášť kabelu upevňovacími prvky</t>
  </si>
  <si>
    <t>64</t>
  </si>
  <si>
    <t>756449554</t>
  </si>
  <si>
    <t>155</t>
  </si>
  <si>
    <t>7593505310</t>
  </si>
  <si>
    <t>Zatažení kabelu do ochranné HDPE trubky</t>
  </si>
  <si>
    <t>1801380082</t>
  </si>
  <si>
    <t>27</t>
  </si>
  <si>
    <t>7598015095</t>
  </si>
  <si>
    <t>Přeměření izolačního stavu kabelu úložného 30 žil</t>
  </si>
  <si>
    <t>-1782686131</t>
  </si>
  <si>
    <t>28</t>
  </si>
  <si>
    <t>7598015185</t>
  </si>
  <si>
    <t>Jednosměrné měření kabelu místního</t>
  </si>
  <si>
    <t>pár</t>
  </si>
  <si>
    <t>512</t>
  </si>
  <si>
    <t>-278931157</t>
  </si>
  <si>
    <t>29</t>
  </si>
  <si>
    <t>7590525382</t>
  </si>
  <si>
    <t>Vypichování žil v dálkovém kabelu při počtu od 8 do 16 čtyřek</t>
  </si>
  <si>
    <t>-886760456</t>
  </si>
  <si>
    <t>DOM</t>
  </si>
  <si>
    <t>Technologický domek</t>
  </si>
  <si>
    <t>30</t>
  </si>
  <si>
    <t>7590110650</t>
  </si>
  <si>
    <t>Domky, přístřešky Domky s integrovanou betonovou střechou 3x2 m; výška 3,2 m</t>
  </si>
  <si>
    <t>-1182835606</t>
  </si>
  <si>
    <t>31</t>
  </si>
  <si>
    <t>7590115005</t>
  </si>
  <si>
    <t>Montáž objektu rozměru do 2,5 x 3,6 m - usazení na základy, zatažení kabelů a zřízení kabelové rezervy, opravný nátěr. Neobsahuje výkop a zához jam</t>
  </si>
  <si>
    <t>732226550</t>
  </si>
  <si>
    <t>32</t>
  </si>
  <si>
    <t>7590110700</t>
  </si>
  <si>
    <t xml:space="preserve">Domky, přístřešky Okapy a děšťové svody - pro rel. domek podle zvl. požadavků a  předložené dokumentace 3x2 m</t>
  </si>
  <si>
    <t>-1507274711</t>
  </si>
  <si>
    <t>33</t>
  </si>
  <si>
    <t>7593310880</t>
  </si>
  <si>
    <t>Konstrukční díly Řada stojan. pro 1 stojan 19 polí inov. (HM0404215990311)</t>
  </si>
  <si>
    <t>6623243</t>
  </si>
  <si>
    <t>34</t>
  </si>
  <si>
    <t>7593315120</t>
  </si>
  <si>
    <t>Montáž stojanové řady pro 1 stojan - sestavení dodané konstrukce, vyměření místa a usazení stojanové řady, montáž ochranných plechů a roštu stojanové řady, ukotvení</t>
  </si>
  <si>
    <t>-1220899012</t>
  </si>
  <si>
    <t>35</t>
  </si>
  <si>
    <t>7590190030</t>
  </si>
  <si>
    <t>Ostatní Nástupištní panel (před vchodové dveře RD)</t>
  </si>
  <si>
    <t>94770546</t>
  </si>
  <si>
    <t>36</t>
  </si>
  <si>
    <t>7590190010</t>
  </si>
  <si>
    <t>Ostatní Patka základová</t>
  </si>
  <si>
    <t>632490721</t>
  </si>
  <si>
    <t>154</t>
  </si>
  <si>
    <t>7499251010</t>
  </si>
  <si>
    <t>Montáž bezpečnostní tabulky výstražné nebo označovací</t>
  </si>
  <si>
    <t>-1077863123</t>
  </si>
  <si>
    <t>R_DC</t>
  </si>
  <si>
    <t>Rozvaděč DC</t>
  </si>
  <si>
    <t>37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</si>
  <si>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</si>
  <si>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</si>
  <si>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2134634004</t>
  </si>
  <si>
    <t>38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</si>
  <si>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</si>
  <si>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</si>
  <si>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1213267030</t>
  </si>
  <si>
    <t>39</t>
  </si>
  <si>
    <t>7494003388</t>
  </si>
  <si>
    <t>Modulární přístroje Jističe do 80 A; 10 kA 3-pólové In 20 A, Ue AC 230/400 V / DC 216 V, charakteristika B, 3pól, Icn 10 kA</t>
  </si>
  <si>
    <t>-1301999988</t>
  </si>
  <si>
    <t>40</t>
  </si>
  <si>
    <t>7494003062</t>
  </si>
  <si>
    <t>Modulární přístroje Jističe do 63 A; 6 kA 2-pólové In 20 A, Ue AC 230/400 V / DC 144 V, charakteristika C, 2pól, Icn 6 kA</t>
  </si>
  <si>
    <t>329772437</t>
  </si>
  <si>
    <t>41</t>
  </si>
  <si>
    <t>7494351020</t>
  </si>
  <si>
    <t>Montáž jističů (do 10 kA) dvoupólových nebo 1+N pólových do 20 A</t>
  </si>
  <si>
    <t>-288901296</t>
  </si>
  <si>
    <t>42</t>
  </si>
  <si>
    <t>7494351030</t>
  </si>
  <si>
    <t>Montáž jističů (do 10 kA) třípólových do 20 A</t>
  </si>
  <si>
    <t>1401788406</t>
  </si>
  <si>
    <t>174</t>
  </si>
  <si>
    <t>7498256012</t>
  </si>
  <si>
    <t>Zkoušky a prohlídky elektrických přístrojů - ostatní měření impedance nulové smyčky okruhu vedení třífázového - včetně vystavení protokolu</t>
  </si>
  <si>
    <t>1351227192</t>
  </si>
  <si>
    <t>43</t>
  </si>
  <si>
    <t>7494004946</t>
  </si>
  <si>
    <t>Kompaktní jističe Kompaktní jističe do 160A Napěťové spouště AC 230, 400 V / DC 220 V, např. pro BC160</t>
  </si>
  <si>
    <t>1628555907</t>
  </si>
  <si>
    <t>44</t>
  </si>
  <si>
    <t>7593320435</t>
  </si>
  <si>
    <t xml:space="preserve">Prvky Ochrana baterie přepěťová  (CV800795088)</t>
  </si>
  <si>
    <t>2040462967</t>
  </si>
  <si>
    <t>NAP</t>
  </si>
  <si>
    <t>Napájení</t>
  </si>
  <si>
    <t>45</t>
  </si>
  <si>
    <t>7593000010</t>
  </si>
  <si>
    <t>Dobíječe, usměrňovače, napáječe Usměrňovač E230 G12/25, na polici/na zeď/na DIN lištu, základní stavová indikace opticky i bezpotenciálově, teplotní kompenzace</t>
  </si>
  <si>
    <t>1863506827</t>
  </si>
  <si>
    <t>46</t>
  </si>
  <si>
    <t>7593005012</t>
  </si>
  <si>
    <t>Montáž dobíječe, usměrňovače, napáječe nástěnného - včetně připojení vodičů elektrické sítě ss rozvodu a uzemnění, přezkoušení funkce</t>
  </si>
  <si>
    <t>-2001612571</t>
  </si>
  <si>
    <t>47</t>
  </si>
  <si>
    <t>7494551022</t>
  </si>
  <si>
    <t>Montáž vačkových silových spínačů - vypínačů třípólových nebo čtyřpólových do 63 A - vypínač 0-1</t>
  </si>
  <si>
    <t>1354905252</t>
  </si>
  <si>
    <t>48</t>
  </si>
  <si>
    <t>7494004126</t>
  </si>
  <si>
    <t>Modulární přístroje Přepěťové ochrany Svodiče přepětí typ 2, Imax 40 kA, Uc AC 350 V, výměnné moduly, varistor, jiskřiště, 3+N-pól</t>
  </si>
  <si>
    <t>823246506</t>
  </si>
  <si>
    <t>49</t>
  </si>
  <si>
    <t>7494004154</t>
  </si>
  <si>
    <t>Modulární přístroje Přepěťové ochrany Svodiče přepětí typ 3, Imax 10 kA, Uc AC 253 V, výměnné moduly, se signalizací, varistor, jiskřiště, 1+N-pól</t>
  </si>
  <si>
    <t>-1673176711</t>
  </si>
  <si>
    <t>50</t>
  </si>
  <si>
    <t>7494004164</t>
  </si>
  <si>
    <t>Modulární přístroje Přepěťové ochrany Svodiče přepětí oddělovací tlumivka mezi svodiče typu 2 a 3</t>
  </si>
  <si>
    <t>-784662450</t>
  </si>
  <si>
    <t>51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</si>
  <si>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</si>
  <si>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</si>
  <si>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-172177859</t>
  </si>
  <si>
    <t>182</t>
  </si>
  <si>
    <t>7592910175</t>
  </si>
  <si>
    <t>Baterie Staniční akumulátory NiCd článek 1,2 V/170 Ah C5 s vláknitou elektrodou, cena včetně spojovacího materiálu a bateriového nosiče či stojanu</t>
  </si>
  <si>
    <t>1855410523</t>
  </si>
  <si>
    <t>183</t>
  </si>
  <si>
    <t>7496655030</t>
  </si>
  <si>
    <t>Montáž staničních baterií (akumulátorů) gelových do 24 V přes 40 do 100 Ah - montáž článků akumulátorové baterie včetně proudových propojek, propojení, kontrola spojů, provedení zkoušek, dodání atestů a revizních zpráv</t>
  </si>
  <si>
    <t>1204918051</t>
  </si>
  <si>
    <t>188</t>
  </si>
  <si>
    <t>7592910310</t>
  </si>
  <si>
    <t>Baterie Staniční akumulátory Rekombinační zátka AquaGen Premium Top H (použití do 300 Ah)</t>
  </si>
  <si>
    <t>1738710724</t>
  </si>
  <si>
    <t>189</t>
  </si>
  <si>
    <t>7592905072</t>
  </si>
  <si>
    <t>Montáž rekombinační zátky nad 300 Ah</t>
  </si>
  <si>
    <t>-1912031748</t>
  </si>
  <si>
    <t>184</t>
  </si>
  <si>
    <t>7593310860</t>
  </si>
  <si>
    <t xml:space="preserve">Konstrukční díly Stojan pod baterie  (CV621849001)</t>
  </si>
  <si>
    <t>256</t>
  </si>
  <si>
    <t>528589227</t>
  </si>
  <si>
    <t>185</t>
  </si>
  <si>
    <t>7496656010</t>
  </si>
  <si>
    <t>Montáž stojanu pro baterie do 150 Ah - usazení, případné zašroubování do podlahy</t>
  </si>
  <si>
    <t>940830453</t>
  </si>
  <si>
    <t>56</t>
  </si>
  <si>
    <t>7593310690</t>
  </si>
  <si>
    <t>Konstrukční díly Skříň přístrojová SPP 57B (CV801019002)</t>
  </si>
  <si>
    <t>1574663144</t>
  </si>
  <si>
    <t>57</t>
  </si>
  <si>
    <t>7596910030</t>
  </si>
  <si>
    <t>Venkovní telefonní objekty Objekt telef.venk.VTO 6 plastový sloupek (CV540329006)</t>
  </si>
  <si>
    <t>-1079173303</t>
  </si>
  <si>
    <t>58</t>
  </si>
  <si>
    <t>7593100910</t>
  </si>
  <si>
    <t xml:space="preserve">Měniče Měnič DC/DC1 pro MB telefony, napětí DC/DC 12-36 V pro ústřední napájení mb venkovních  telefonních objektů</t>
  </si>
  <si>
    <t>-1697579426</t>
  </si>
  <si>
    <t>59</t>
  </si>
  <si>
    <t>7494004950</t>
  </si>
  <si>
    <t>Kompaktní jističe Kompaktní jističe do 160A Podpěťové spouště AC/DC 110 V, např. pro BC160</t>
  </si>
  <si>
    <t>2029737998</t>
  </si>
  <si>
    <t>60</t>
  </si>
  <si>
    <t>7494004534</t>
  </si>
  <si>
    <t>Modulární přístroje Ostatní přístroje -modulární přístroje Vypínače In 32 A, Ue AC 250/440 V, 3+N-pól</t>
  </si>
  <si>
    <t>-579696501</t>
  </si>
  <si>
    <t>190</t>
  </si>
  <si>
    <t>7492501712</t>
  </si>
  <si>
    <t>Kabely, vodiče, šňůry Cu - nn Kabel silový 2 a 3-žílový Cu, plastová izolace CYKY 2O16 (2Dx16), NYM-O 2x16</t>
  </si>
  <si>
    <t>2101365469</t>
  </si>
  <si>
    <t>61</t>
  </si>
  <si>
    <t>1206328930</t>
  </si>
  <si>
    <t>62</t>
  </si>
  <si>
    <t>7593310150</t>
  </si>
  <si>
    <t xml:space="preserve">Konstrukční díly Lišta uzemňovací-sestava  (CV725125006M)</t>
  </si>
  <si>
    <t>2129635313</t>
  </si>
  <si>
    <t>148</t>
  </si>
  <si>
    <t>7499700890</t>
  </si>
  <si>
    <t>Kabely trakčního vedení, Různé TV Uzemňovací vedení v zemi, páskem FeZn do 120 mm2</t>
  </si>
  <si>
    <t>-1037840254</t>
  </si>
  <si>
    <t>STOJ</t>
  </si>
  <si>
    <t>Stojan zabezpečovacího zařízení</t>
  </si>
  <si>
    <t>63</t>
  </si>
  <si>
    <t>7593315100</t>
  </si>
  <si>
    <t>Montáž zabezpečovacího stojanu reléového - upevnění stojanu do stojanové řady, připojení ochranného uzemnění a informativní kontrola zapojení</t>
  </si>
  <si>
    <t>-1971869434</t>
  </si>
  <si>
    <t>7593320429</t>
  </si>
  <si>
    <t>Prvky Jednotka časová CJP (CV755139005)</t>
  </si>
  <si>
    <t>1838820554</t>
  </si>
  <si>
    <t>65</t>
  </si>
  <si>
    <t>7593330040</t>
  </si>
  <si>
    <t>Výměnné díly Relé NMŠ 1-2000 (HM0404221990407)</t>
  </si>
  <si>
    <t>473141921</t>
  </si>
  <si>
    <t>66</t>
  </si>
  <si>
    <t>7593330120</t>
  </si>
  <si>
    <t>Výměnné díly Relé NMŠ 1-1500 (HM0404221990415)</t>
  </si>
  <si>
    <t>513949628</t>
  </si>
  <si>
    <t>67</t>
  </si>
  <si>
    <t>7593330160</t>
  </si>
  <si>
    <t>Výměnné díly Relé NMŠ 2-4000 (HM0404221990419)</t>
  </si>
  <si>
    <t>-858703354</t>
  </si>
  <si>
    <t>68</t>
  </si>
  <si>
    <t>7593330340</t>
  </si>
  <si>
    <t>Výměnné díly Relé NMŠ 1-0,25/0,7 (HM0404221990437)</t>
  </si>
  <si>
    <t>185334258</t>
  </si>
  <si>
    <t>69</t>
  </si>
  <si>
    <t>7593330420</t>
  </si>
  <si>
    <t>Výměnné díly Hlídač napětí baterie HNB/24V (HM0404221990502)</t>
  </si>
  <si>
    <t>-1383016553</t>
  </si>
  <si>
    <t>70</t>
  </si>
  <si>
    <t>7593320450</t>
  </si>
  <si>
    <t>Prvky Relé Schrack PT 570024 základní sestava (CV930025028)</t>
  </si>
  <si>
    <t>556499857</t>
  </si>
  <si>
    <t>71</t>
  </si>
  <si>
    <t>7593100900</t>
  </si>
  <si>
    <t>Měniče Měnič DC 24V/24V spínaný, s galvanickýmoddělením, stabilizovaný</t>
  </si>
  <si>
    <t>-1613088562</t>
  </si>
  <si>
    <t>72</t>
  </si>
  <si>
    <t>7593321149</t>
  </si>
  <si>
    <t>Prvky Elektronický kmitač pro PZS s elektronickou stabilizací napětí pro každou žárovku, 6 desek spínačů</t>
  </si>
  <si>
    <t>673459755</t>
  </si>
  <si>
    <t>73</t>
  </si>
  <si>
    <t>7593321173</t>
  </si>
  <si>
    <t>Prvky Deska tlačítek TL1</t>
  </si>
  <si>
    <t>988765623</t>
  </si>
  <si>
    <t>74</t>
  </si>
  <si>
    <t>7593321185</t>
  </si>
  <si>
    <t>Prvky Deska indikací I</t>
  </si>
  <si>
    <t>1978108803</t>
  </si>
  <si>
    <t>75</t>
  </si>
  <si>
    <t>7593321188</t>
  </si>
  <si>
    <t>Prvky Deska měření M</t>
  </si>
  <si>
    <t>-1636478041</t>
  </si>
  <si>
    <t>77</t>
  </si>
  <si>
    <t>7593310430</t>
  </si>
  <si>
    <t xml:space="preserve">Konstrukční díly Panel svorkovnicový  (CV725959001)</t>
  </si>
  <si>
    <t>-122573289</t>
  </si>
  <si>
    <t>78</t>
  </si>
  <si>
    <t>7593311050</t>
  </si>
  <si>
    <t>Konstrukční díly Svorkovnice WAGO 12-ti dílná (CV721225082)</t>
  </si>
  <si>
    <t>-945362636</t>
  </si>
  <si>
    <t>80</t>
  </si>
  <si>
    <t>7593320654</t>
  </si>
  <si>
    <t>Prvky Panel jističů (133mm)</t>
  </si>
  <si>
    <t>-54569586</t>
  </si>
  <si>
    <t>81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</si>
  <si>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</si>
  <si>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</si>
  <si>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126939324</t>
  </si>
  <si>
    <t>82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</si>
  <si>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</si>
  <si>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</si>
  <si>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-1233355705</t>
  </si>
  <si>
    <t>83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</si>
  <si>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</si>
  <si>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</si>
  <si>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1449825810</t>
  </si>
  <si>
    <t>84</t>
  </si>
  <si>
    <t>7593310100</t>
  </si>
  <si>
    <t xml:space="preserve">Konstrukční díly Izolace stojanu úplná  (CV723685005M)</t>
  </si>
  <si>
    <t>-1068679104</t>
  </si>
  <si>
    <t>85</t>
  </si>
  <si>
    <t>7593320969</t>
  </si>
  <si>
    <t>Prvky Translátor TRN</t>
  </si>
  <si>
    <t>-888427569</t>
  </si>
  <si>
    <t>87</t>
  </si>
  <si>
    <t>7593310380</t>
  </si>
  <si>
    <t xml:space="preserve">Konstrukční díly Panel krycí  (CV724799001M)</t>
  </si>
  <si>
    <t>2043225500</t>
  </si>
  <si>
    <t>181</t>
  </si>
  <si>
    <t>7592810901</t>
  </si>
  <si>
    <t>Reléový stojan PZS vystrojený na jednokolejné trati s výstražníky 5 - 8 kusů výstražníků - kategorie dle ČSN 34 2650 ed.2: PZS 3(2) S,B(N),I(L)</t>
  </si>
  <si>
    <t>komplet</t>
  </si>
  <si>
    <t>1829132048</t>
  </si>
  <si>
    <t>89</t>
  </si>
  <si>
    <t>7593315425</t>
  </si>
  <si>
    <t>Zhotovení jednoho zapojení při volné vazbě - naměření vodiče, zatažení a připojení</t>
  </si>
  <si>
    <t>-1276676132</t>
  </si>
  <si>
    <t>151</t>
  </si>
  <si>
    <t>7593335170</t>
  </si>
  <si>
    <t>Montáž universální časovací jednotky - včetně zapojení a označení</t>
  </si>
  <si>
    <t>1308363278</t>
  </si>
  <si>
    <t>152</t>
  </si>
  <si>
    <t>7593335110</t>
  </si>
  <si>
    <t>Montáž zdroje kmitavých signálů - včetně zapojení a označení</t>
  </si>
  <si>
    <t>-2106115822</t>
  </si>
  <si>
    <t>150</t>
  </si>
  <si>
    <t>7593335050</t>
  </si>
  <si>
    <t>Montáž zásuvky malorozměrového relé - včetně zapojení přívodů</t>
  </si>
  <si>
    <t>-2077117307</t>
  </si>
  <si>
    <t>149</t>
  </si>
  <si>
    <t>7593335040</t>
  </si>
  <si>
    <t>Montáž malorozměrného relé</t>
  </si>
  <si>
    <t>-1325473047</t>
  </si>
  <si>
    <t>DIAG</t>
  </si>
  <si>
    <t>Diagnostika</t>
  </si>
  <si>
    <t>157</t>
  </si>
  <si>
    <t>7598095125</t>
  </si>
  <si>
    <t>Přezkoušení a regulace diagnostiky - kontrola zapojení včetně příslušného zkoušení hodnot zařízení</t>
  </si>
  <si>
    <t>-1065920849</t>
  </si>
  <si>
    <t>91</t>
  </si>
  <si>
    <t>7598095355</t>
  </si>
  <si>
    <t>Aktivace BDA modulem GSM a vzdáleného přístupu - aktivace a konfigurace systému podle příslušné dokumentace</t>
  </si>
  <si>
    <t>1012294862</t>
  </si>
  <si>
    <t>VEN</t>
  </si>
  <si>
    <t>Venkovní prvky</t>
  </si>
  <si>
    <t>92</t>
  </si>
  <si>
    <t>7590120140</t>
  </si>
  <si>
    <t>Skříně Skříňka přejezdového zařízení inovovaná (HM0404134120002)</t>
  </si>
  <si>
    <t>-1558104013</t>
  </si>
  <si>
    <t>146</t>
  </si>
  <si>
    <t>7593311060</t>
  </si>
  <si>
    <t>Konstrukční díly Svorkovnice WAGO 20-ti dílná (CV721225083)</t>
  </si>
  <si>
    <t>-1587870286</t>
  </si>
  <si>
    <t>178</t>
  </si>
  <si>
    <t>7592700324</t>
  </si>
  <si>
    <t>Upozorňovadla, značky Návěsti označující místo na trati Náv.tab.IP22 ZZ není v činnosti (HM0404129990761)</t>
  </si>
  <si>
    <t>-1131035851</t>
  </si>
  <si>
    <t>179</t>
  </si>
  <si>
    <t>7592840050</t>
  </si>
  <si>
    <t>Přejezdníky Přejezdník-atrapa přenosný vel.B-N /do60km/ (HM0404129990116)</t>
  </si>
  <si>
    <t>-545432947</t>
  </si>
  <si>
    <t>191</t>
  </si>
  <si>
    <t>7590150030</t>
  </si>
  <si>
    <t xml:space="preserve">Uzemnění, ukolejnění Tyč zemnící se svorkou l=1,5m  (HM0354405211015)</t>
  </si>
  <si>
    <t>1262797929</t>
  </si>
  <si>
    <t>192</t>
  </si>
  <si>
    <t>7491600180</t>
  </si>
  <si>
    <t>Uzemnění Vnější Uzemňovací vedení v zemi, páskem FeZn do 120 mm2</t>
  </si>
  <si>
    <t>1292228942</t>
  </si>
  <si>
    <t>197</t>
  </si>
  <si>
    <t>7594110200</t>
  </si>
  <si>
    <t>Lanové propojení s kolíkovým ukončením LAI 1xFe9/190 norma 703029132 (HM0404223990154AV.00190)</t>
  </si>
  <si>
    <t>1537481404</t>
  </si>
  <si>
    <t>199</t>
  </si>
  <si>
    <t>7594170530</t>
  </si>
  <si>
    <t>Propojovací příslušenství Příchytka lanová jednod. norma 703309005 (HM0404223990011)</t>
  </si>
  <si>
    <t>319300269</t>
  </si>
  <si>
    <t>93</t>
  </si>
  <si>
    <t>7592815024</t>
  </si>
  <si>
    <t>Montáž výstražníku AŽD 71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</si>
  <si>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-1981113767</t>
  </si>
  <si>
    <t>94</t>
  </si>
  <si>
    <t>7592815026</t>
  </si>
  <si>
    <t>Montáž výstražníku AŽD 71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</si>
  <si>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157906224</t>
  </si>
  <si>
    <t>95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</si>
  <si>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</si>
  <si>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</si>
  <si>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572669342</t>
  </si>
  <si>
    <t>96</t>
  </si>
  <si>
    <t>7497351590</t>
  </si>
  <si>
    <t>Montáž ukolejnění s průrazkou T, P, 2T, BP, DS, OK - 1 vodič</t>
  </si>
  <si>
    <t>-758478074</t>
  </si>
  <si>
    <t>164</t>
  </si>
  <si>
    <t>7592827110</t>
  </si>
  <si>
    <t>Demontáž výstražného kříže</t>
  </si>
  <si>
    <t>-1546531875</t>
  </si>
  <si>
    <t>153</t>
  </si>
  <si>
    <t>7592825110</t>
  </si>
  <si>
    <t>Montáž výstražného kříže</t>
  </si>
  <si>
    <t>-400719257</t>
  </si>
  <si>
    <t>194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</si>
  <si>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</si>
  <si>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</si>
  <si>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-1357079567</t>
  </si>
  <si>
    <t>193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</si>
  <si>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</si>
  <si>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</si>
  <si>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241145992</t>
  </si>
  <si>
    <t>198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</si>
  <si>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</si>
  <si>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</si>
  <si>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111589007</t>
  </si>
  <si>
    <t>196</t>
  </si>
  <si>
    <t>5907055020</t>
  </si>
  <si>
    <t>Vrtání kolejnic otvor o průměru přes 10 do 23 mm. Poznámka: 1. V cenách jsou započteny náklady na manipulaci podložení, označení a provedení vrtu ve stojině kolejnice.</t>
  </si>
  <si>
    <t>307597607</t>
  </si>
  <si>
    <t>PSC</t>
  </si>
  <si>
    <t>Poznámka k souboru cen:_x000d_
1. V cenách jsou započteny náklady na manipulaci podložení, označení a provedení vrtu ve stojině kolejnice.</t>
  </si>
  <si>
    <t>PN</t>
  </si>
  <si>
    <t>Počítače náprav</t>
  </si>
  <si>
    <t>97</t>
  </si>
  <si>
    <t>7592010102</t>
  </si>
  <si>
    <t>Kolové senzory a snímače počítačů náprav Snímač průjezdu kola RSR 180 (5 m kabel)</t>
  </si>
  <si>
    <t>1491309466</t>
  </si>
  <si>
    <t>98</t>
  </si>
  <si>
    <t>7592010142</t>
  </si>
  <si>
    <t>Kolové senzory a snímače počítačů náprav Neoprénová ochr. hadice 4,8 m</t>
  </si>
  <si>
    <t>-11405562</t>
  </si>
  <si>
    <t>99</t>
  </si>
  <si>
    <t>7592010152</t>
  </si>
  <si>
    <t>Kolové senzory a snímače počítačů náprav Montážní sada neoprénové ochr.hadice</t>
  </si>
  <si>
    <t>1316876335</t>
  </si>
  <si>
    <t>100</t>
  </si>
  <si>
    <t>7592010168</t>
  </si>
  <si>
    <t>Kolové senzory a snímače počítačů náprav Upevňovací souprava SK150</t>
  </si>
  <si>
    <t>393865814</t>
  </si>
  <si>
    <t>101</t>
  </si>
  <si>
    <t>7592010172</t>
  </si>
  <si>
    <t>Kolové senzory a snímače počítačů náprav Připevňovací čep BBK pro upevňovací soupravu SK140</t>
  </si>
  <si>
    <t>872779821</t>
  </si>
  <si>
    <t>102</t>
  </si>
  <si>
    <t>7592010202</t>
  </si>
  <si>
    <t>Kolové senzory a snímače počítačů náprav Kabelový závěr KSL-FP pro RSR (s EPO)</t>
  </si>
  <si>
    <t>-701661259</t>
  </si>
  <si>
    <t>103</t>
  </si>
  <si>
    <t>7592010260</t>
  </si>
  <si>
    <t>Kolové senzory a snímače počítačů náprav Zkušební přípravek RSR SB</t>
  </si>
  <si>
    <t>-375498076</t>
  </si>
  <si>
    <t>104</t>
  </si>
  <si>
    <t>7594300174</t>
  </si>
  <si>
    <t>Počítače náprav Vnitřní prvky PN FAdC Montážní skříňka BGT07 šíře 84TE</t>
  </si>
  <si>
    <t>-2147150182</t>
  </si>
  <si>
    <t>105</t>
  </si>
  <si>
    <t>7594300018</t>
  </si>
  <si>
    <t>Počítače náprav Vnitřní prvky PN AZF Přepěťová ochrana vyhodnocovací jednotky BSI002 (BSI003, BSI004)</t>
  </si>
  <si>
    <t>-259640972</t>
  </si>
  <si>
    <t>106</t>
  </si>
  <si>
    <t>7594300076</t>
  </si>
  <si>
    <t>Počítače náprav Vnitřní prvky PN ACS 2000 Čítačová jednotka ACB010 GS03</t>
  </si>
  <si>
    <t>-1940379815</t>
  </si>
  <si>
    <t>107</t>
  </si>
  <si>
    <t>7594300082</t>
  </si>
  <si>
    <t>Počítače náprav Vnitřní prvky PN ACS 2000 Vyhodnocovací jednotka EIB-OK001 GS03</t>
  </si>
  <si>
    <t>-1330461854</t>
  </si>
  <si>
    <t>108</t>
  </si>
  <si>
    <t>7594300108</t>
  </si>
  <si>
    <t>Počítače náprav Vnitřní prvky PN ACS 2000 Jednotka jištění SIC006 GS01</t>
  </si>
  <si>
    <t>860032607</t>
  </si>
  <si>
    <t>124</t>
  </si>
  <si>
    <t>7593320414</t>
  </si>
  <si>
    <t>Prvky Deska propojovací DPN (CV755135004)</t>
  </si>
  <si>
    <t>-1635207072</t>
  </si>
  <si>
    <t>109</t>
  </si>
  <si>
    <t>7594305070</t>
  </si>
  <si>
    <t>Montáž součástí počítače náprav skříně pro bloky šíře 84TE BGT 01</t>
  </si>
  <si>
    <t>-719991010</t>
  </si>
  <si>
    <t>110</t>
  </si>
  <si>
    <t>7594305010</t>
  </si>
  <si>
    <t>Montáž součástí počítače náprav vyhodnocovací části</t>
  </si>
  <si>
    <t>-290096229</t>
  </si>
  <si>
    <t>111</t>
  </si>
  <si>
    <t>7594305015</t>
  </si>
  <si>
    <t>Montáž součástí počítače náprav neoprénové ochranné hadice se soupravou pro upevnění k pražci</t>
  </si>
  <si>
    <t>-1593491087</t>
  </si>
  <si>
    <t>112</t>
  </si>
  <si>
    <t>7594305020</t>
  </si>
  <si>
    <t>Montáž součástí počítače náprav bleskojistkové svorkovnice</t>
  </si>
  <si>
    <t>1213780557</t>
  </si>
  <si>
    <t>113</t>
  </si>
  <si>
    <t>7594305025</t>
  </si>
  <si>
    <t>Montáž součástí počítače náprav přepěťové ochrany napájení</t>
  </si>
  <si>
    <t>1231418341</t>
  </si>
  <si>
    <t>114</t>
  </si>
  <si>
    <t>7594305035</t>
  </si>
  <si>
    <t>Montáž součástí počítače náprav kabelového závěru KSL-FP pro RSR</t>
  </si>
  <si>
    <t>158260711</t>
  </si>
  <si>
    <t>115</t>
  </si>
  <si>
    <t>7594305040</t>
  </si>
  <si>
    <t>Montáž součástí počítače náprav upevňovací kolejnicové čelisti SK 140</t>
  </si>
  <si>
    <t>2117987571</t>
  </si>
  <si>
    <t>116</t>
  </si>
  <si>
    <t>7594305050</t>
  </si>
  <si>
    <t>Montáž součástí počítače náprav AZF bloku čítače ZBG</t>
  </si>
  <si>
    <t>-221934458</t>
  </si>
  <si>
    <t>117</t>
  </si>
  <si>
    <t>7594305055</t>
  </si>
  <si>
    <t>Montáž součástí počítače náprav bloku pro počítače náprav</t>
  </si>
  <si>
    <t>1129415106</t>
  </si>
  <si>
    <t>UPR_SW</t>
  </si>
  <si>
    <t>Úprava adresného software</t>
  </si>
  <si>
    <t>118</t>
  </si>
  <si>
    <t>7592605010</t>
  </si>
  <si>
    <t>Instalace SW do PC</t>
  </si>
  <si>
    <t>hod</t>
  </si>
  <si>
    <t>1143909954</t>
  </si>
  <si>
    <t>180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</si>
  <si>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</si>
  <si>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</si>
  <si>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-1848886776</t>
  </si>
  <si>
    <t>OST</t>
  </si>
  <si>
    <t>Ostatní</t>
  </si>
  <si>
    <t>122</t>
  </si>
  <si>
    <t>7590190140</t>
  </si>
  <si>
    <t xml:space="preserve">Ostatní Schůdky víceúčelové EN 131  (HM0478850000131)</t>
  </si>
  <si>
    <t>-1826891540</t>
  </si>
  <si>
    <t>123</t>
  </si>
  <si>
    <t>7593310470</t>
  </si>
  <si>
    <t xml:space="preserve">Konstrukční díly Plech krycí  (CV725010004)</t>
  </si>
  <si>
    <t>1589205057</t>
  </si>
  <si>
    <t>DEM</t>
  </si>
  <si>
    <t>Demontáže</t>
  </si>
  <si>
    <t>125</t>
  </si>
  <si>
    <t>7592817010</t>
  </si>
  <si>
    <t>Demontáž výstražníku</t>
  </si>
  <si>
    <t>-1949416227</t>
  </si>
  <si>
    <t>126</t>
  </si>
  <si>
    <t>7497371625</t>
  </si>
  <si>
    <t>Demontáže zařízení trakčního vedení svodu ukolejnění konstrukcí a stožárů - demontáž stávajícího zařízení se všemi pomocnými doplňujícími úpravami</t>
  </si>
  <si>
    <t>1316727038</t>
  </si>
  <si>
    <t>127</t>
  </si>
  <si>
    <t>7496672015</t>
  </si>
  <si>
    <t>Demontáž rozvaděčů vlastní spotřeby stejnosměrného s bateriemi</t>
  </si>
  <si>
    <t>1867849630</t>
  </si>
  <si>
    <t>129</t>
  </si>
  <si>
    <t>7590117010</t>
  </si>
  <si>
    <t>Demontáž objektu rozměru do 6,0 x 3,0 m - včetně odpojení zařízení od kabelových rozvodů</t>
  </si>
  <si>
    <t>-1868708287</t>
  </si>
  <si>
    <t>175</t>
  </si>
  <si>
    <t>7592907010</t>
  </si>
  <si>
    <t>Demontáž článku niklokadmiového kapacity do 200 Ah</t>
  </si>
  <si>
    <t>-752912110</t>
  </si>
  <si>
    <t>158</t>
  </si>
  <si>
    <t>7595227010</t>
  </si>
  <si>
    <t>Demontáž záznamového zařízení</t>
  </si>
  <si>
    <t>-996219072</t>
  </si>
  <si>
    <t>159</t>
  </si>
  <si>
    <t>7593337040</t>
  </si>
  <si>
    <t>Demontáž malorozměrného relé</t>
  </si>
  <si>
    <t>-464509545</t>
  </si>
  <si>
    <t>160</t>
  </si>
  <si>
    <t>7593107012</t>
  </si>
  <si>
    <t>Demontáž měniče statického řady EZ1, EZ2 a BZS1-R96</t>
  </si>
  <si>
    <t>-1671739409</t>
  </si>
  <si>
    <t>161</t>
  </si>
  <si>
    <t>7593337160</t>
  </si>
  <si>
    <t>Demontáž souboru KAV, FID, ASE</t>
  </si>
  <si>
    <t>1401704005</t>
  </si>
  <si>
    <t>162</t>
  </si>
  <si>
    <t>7596917030</t>
  </si>
  <si>
    <t>Demontáž telefonních objektů VTO 3 - 11</t>
  </si>
  <si>
    <t>1500147516</t>
  </si>
  <si>
    <t>163</t>
  </si>
  <si>
    <t>7590617020</t>
  </si>
  <si>
    <t>Demontáž skříňky s pomocnými tlačítky - včetně odpojení kabelů</t>
  </si>
  <si>
    <t>1221994567</t>
  </si>
  <si>
    <t>165</t>
  </si>
  <si>
    <t>7593007012</t>
  </si>
  <si>
    <t>Demontáž dobíječe, usměrňovače, napáječe nástěnného</t>
  </si>
  <si>
    <t>-1236255675</t>
  </si>
  <si>
    <t>166</t>
  </si>
  <si>
    <t>7594107070</t>
  </si>
  <si>
    <t>Demontáž lanového propojení tlumivek z betonových pražců</t>
  </si>
  <si>
    <t>-1279117011</t>
  </si>
  <si>
    <t>167</t>
  </si>
  <si>
    <t>7594207010</t>
  </si>
  <si>
    <t>Demontáž stykového transformátoru DT olejového</t>
  </si>
  <si>
    <t>1563889195</t>
  </si>
  <si>
    <t>168</t>
  </si>
  <si>
    <t>7592307010</t>
  </si>
  <si>
    <t>Demontáž transformátoru pro zabezpečovací zařízení</t>
  </si>
  <si>
    <t>1399625209</t>
  </si>
  <si>
    <t>169</t>
  </si>
  <si>
    <t>7593317380</t>
  </si>
  <si>
    <t>Demontáž panelu reléového</t>
  </si>
  <si>
    <t>-261067334</t>
  </si>
  <si>
    <t>170</t>
  </si>
  <si>
    <t>7593317382</t>
  </si>
  <si>
    <t>Demontáž panelu se svorkovnicemi</t>
  </si>
  <si>
    <t>1697757948</t>
  </si>
  <si>
    <t>171</t>
  </si>
  <si>
    <t>7594207050</t>
  </si>
  <si>
    <t>Demontáž stojánku kabelového KSL, KSLP</t>
  </si>
  <si>
    <t>795434112</t>
  </si>
  <si>
    <t>REV</t>
  </si>
  <si>
    <t>Revize a zkoušky</t>
  </si>
  <si>
    <t>131</t>
  </si>
  <si>
    <t>7592505030</t>
  </si>
  <si>
    <t>Montáž vybavení diagnostického zařízení PZS</t>
  </si>
  <si>
    <t>-1591816160</t>
  </si>
  <si>
    <t>176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</si>
  <si>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</si>
  <si>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</si>
  <si>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355232115</t>
  </si>
  <si>
    <t>177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</si>
  <si>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</si>
  <si>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</si>
  <si>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-2081755918</t>
  </si>
  <si>
    <t>172</t>
  </si>
  <si>
    <t>7498451010</t>
  </si>
  <si>
    <t>Měření zemničů zemních odporů - zemniče prvního nebo samostatného - včetně vyhotovení protokolu</t>
  </si>
  <si>
    <t>298152559</t>
  </si>
  <si>
    <t>173</t>
  </si>
  <si>
    <t>7590725140</t>
  </si>
  <si>
    <t>Situování stožáru návěstidla nebo výstražníku přejezdového zařízení</t>
  </si>
  <si>
    <t>-1938394922</t>
  </si>
  <si>
    <t>132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</si>
  <si>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</si>
  <si>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</si>
  <si>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-1791618833</t>
  </si>
  <si>
    <t>133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</si>
  <si>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</si>
  <si>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</si>
  <si>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-1236082521</t>
  </si>
  <si>
    <t>134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</si>
  <si>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</si>
  <si>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</si>
  <si>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355746305</t>
  </si>
  <si>
    <t>135</t>
  </si>
  <si>
    <t>7598095390</t>
  </si>
  <si>
    <t>Příprava ke komplexním zkouškám za 1 jízdní cestu do 30 výhybek - oživení, seřízení a nastavení zařízení s ohledem na postup jeho uvádění do provozu</t>
  </si>
  <si>
    <t>884301873</t>
  </si>
  <si>
    <t>136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</si>
  <si>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</si>
  <si>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</si>
  <si>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1426055277</t>
  </si>
  <si>
    <t>137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</si>
  <si>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</si>
  <si>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</si>
  <si>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1505873251</t>
  </si>
  <si>
    <t>138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</si>
  <si>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</si>
  <si>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</si>
  <si>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1723737870</t>
  </si>
  <si>
    <t>139</t>
  </si>
  <si>
    <t>7598095550</t>
  </si>
  <si>
    <t>Vyhotovení protokolu UTZ pro PZZ bez závor jedna kolej - vykonání prohlídky a zkoušky včetně vyhotovení protokolu podle vyhl. 100/1995 Sb.</t>
  </si>
  <si>
    <t>-106678481</t>
  </si>
  <si>
    <t>186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</si>
  <si>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</si>
  <si>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</si>
  <si>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483693217</t>
  </si>
  <si>
    <t>187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</si>
  <si>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</si>
  <si>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</si>
  <si>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733211099</t>
  </si>
  <si>
    <t>140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</si>
  <si>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</si>
  <si>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</si>
  <si>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750366040</t>
  </si>
  <si>
    <t>141</t>
  </si>
  <si>
    <t>7598095635</t>
  </si>
  <si>
    <t>Vyhotovení revizní správy PZZ - vykonání prohlídky a  zkoušky pro napájení elektrického zařízení včetně vyhotovení revizní zprávy podle vyhl. 100/1995 Sb. a norem ČSN</t>
  </si>
  <si>
    <t>-1039358269</t>
  </si>
  <si>
    <t>01N - NEOCEŇOVAT - DODÁVKA SSZT</t>
  </si>
  <si>
    <t>7590720515</t>
  </si>
  <si>
    <t>Součásti světelných návěstidel Žárovka SIG 1820 12V 20/20W, dvouvláknová (HM0347260050001)</t>
  </si>
  <si>
    <t>DODÁVKA SSZT</t>
  </si>
  <si>
    <t>1825792817</t>
  </si>
  <si>
    <t>7592820040</t>
  </si>
  <si>
    <t xml:space="preserve">Součásti výstražníku Stožár výstražníku SVVD  (CV708275023)</t>
  </si>
  <si>
    <t>-1113200521</t>
  </si>
  <si>
    <t>7592810030</t>
  </si>
  <si>
    <t xml:space="preserve">Výstražníky Výstražník V3  (CV708289004)</t>
  </si>
  <si>
    <t>1076999862</t>
  </si>
  <si>
    <t>7592820180</t>
  </si>
  <si>
    <t>Součásti výstražníku Kříž výstr.jednokol.zákl.vel. A32a zvýraz.žlutozel.pruh (HM0404229200101)</t>
  </si>
  <si>
    <t>-1885438475</t>
  </si>
  <si>
    <t>7590720425</t>
  </si>
  <si>
    <t>Součásti světelných návěstidel Základ svět.náv. T I Z 51x71x135cm (HM0592110090000)</t>
  </si>
  <si>
    <t>-1760737783</t>
  </si>
  <si>
    <t>02 - Stavební část</t>
  </si>
  <si>
    <t xml:space="preserve">M -  Práce a dodávky M</t>
  </si>
  <si>
    <t xml:space="preserve">    46-M -  Zemní práce při extr.mont.pracích</t>
  </si>
  <si>
    <t xml:space="preserve">HZS -  Hodinové zúčtovací sazby</t>
  </si>
  <si>
    <t xml:space="preserve"> Práce a dodávky M</t>
  </si>
  <si>
    <t>46-M</t>
  </si>
  <si>
    <t xml:space="preserve"> Zemní práce při extr.mont.pracích</t>
  </si>
  <si>
    <t>28613966</t>
  </si>
  <si>
    <t>trubka ochranná pro plyn PEHD 110x4,2mm</t>
  </si>
  <si>
    <t>CS ÚRS 2019 01</t>
  </si>
  <si>
    <t>-301302502</t>
  </si>
  <si>
    <t>58151280</t>
  </si>
  <si>
    <t>písek sklářský praný frakce 0,1/1 VL</t>
  </si>
  <si>
    <t>t</t>
  </si>
  <si>
    <t>627419181</t>
  </si>
  <si>
    <t>40444052</t>
  </si>
  <si>
    <t>značka dopravní svislá STOP FeZn NK P6 700mm</t>
  </si>
  <si>
    <t>1068583675</t>
  </si>
  <si>
    <t>40445225</t>
  </si>
  <si>
    <t>sloupek pro dopravní značku Zn D 60mm v 3,5m</t>
  </si>
  <si>
    <t>1919167019</t>
  </si>
  <si>
    <t>40445256</t>
  </si>
  <si>
    <t>svorka upínací na sloupek dopravní značky D 60mm</t>
  </si>
  <si>
    <t>2046451673</t>
  </si>
  <si>
    <t>913121111</t>
  </si>
  <si>
    <t>Montáž a demontáž dočasných dopravních značek kompletních značek vč. podstavce a sloupku základních</t>
  </si>
  <si>
    <t>250990483</t>
  </si>
  <si>
    <t xml:space="preserve">Poznámka k souboru cen:_x000d_
1. V cenách jsou započteny náklady na montáž i demontáž dočasné značky, nebo podstavce._x000d_
</t>
  </si>
  <si>
    <t>913121112</t>
  </si>
  <si>
    <t>Montáž a demontáž dočasných dopravních značek kompletních značek vč. podstavce a sloupku zvětšených</t>
  </si>
  <si>
    <t>-921916721</t>
  </si>
  <si>
    <t>460010021</t>
  </si>
  <si>
    <t>Vytyčení trasy vedení kabelového (podzemního) v obvodu železniční stanice</t>
  </si>
  <si>
    <t>km</t>
  </si>
  <si>
    <t>2003309602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</si>
  <si>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</si>
  <si>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</si>
  <si>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</si>
  <si>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-2007204934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</si>
  <si>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</si>
  <si>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</si>
  <si>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</si>
  <si>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-678553819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</si>
  <si>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</si>
  <si>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</si>
  <si>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</si>
  <si>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m2</t>
  </si>
  <si>
    <t>2092894242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</si>
  <si>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</si>
  <si>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</si>
  <si>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</si>
  <si>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-317844808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</si>
  <si>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</si>
  <si>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</si>
  <si>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-1578874202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</si>
  <si>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</si>
  <si>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</si>
  <si>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</si>
  <si>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-465451288</t>
  </si>
  <si>
    <t>460421182</t>
  </si>
  <si>
    <t>Kabelové lože včetně podsypu, zhutnění a urovnání povrchu z písku nebo štěrkopísku tloušťky 10 cm nad kabel zakryté plastovou fólií, šířky lože přes 25 do 50 cm</t>
  </si>
  <si>
    <t>932241073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</si>
  <si>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</si>
  <si>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460560154</t>
  </si>
  <si>
    <t>Zásyp kabelových rýh ručně s uložením výkopku ve vrstvách včetně zhutnění a urovnání povrchu šířky 35 cm hloubky 70 cm, v hornině třídy 4</t>
  </si>
  <si>
    <t>1244442976</t>
  </si>
  <si>
    <t>460620014</t>
  </si>
  <si>
    <t>Úprava terénu provizorní úprava terénu včetně odkopání drobných nerovností a zásypu prohlubní se zhutněním, v hornině třídy 4</t>
  </si>
  <si>
    <t>-307070808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</si>
  <si>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</si>
  <si>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</si>
  <si>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</si>
  <si>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-603325664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</si>
  <si>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</si>
  <si>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275261141</t>
  </si>
  <si>
    <t>Osazování betonových základových bloků, objemu přes 0,80 do 1,20 m3</t>
  </si>
  <si>
    <t>-1017043324</t>
  </si>
  <si>
    <t xml:space="preserve">Poznámka k souboru cen:_x000d_
1. Při rozměru dílců na konstrukční výšku podlaží nebo na konstrukční šířku modulu objektu (k osám podpor) platí ceny katalogu 801-2 Budovy a haly - montované._x000d_
2. Dodávka bloků se oceňuje ve specifikaci._x000d_
3. Ztratné se stanoví u lehčených bloků (např. pórobetonových) ve výši 3 %._x000d_
</t>
  </si>
  <si>
    <t>997013501</t>
  </si>
  <si>
    <t>Odvoz suti a vybouraných hmot na skládku nebo meziskládku se složením, na vzdálenost do 1 km</t>
  </si>
  <si>
    <t>-1252610653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</si>
  <si>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</si>
  <si>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997013509</t>
  </si>
  <si>
    <t>Odvoz suti a vybouraných hmot na skládku nebo meziskládku se složením, na vzdálenost Příplatek k ceně za každý další i započatý 1 km přes 1 km</t>
  </si>
  <si>
    <t>1098720782</t>
  </si>
  <si>
    <t>997223855</t>
  </si>
  <si>
    <t>Poplatek za uložení stavebního odpadu na skládce (skládkovné) zeminy a kameniva zatříděného do Katalogu odpadů pod kódem 170 504</t>
  </si>
  <si>
    <t>965455558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</si>
  <si>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</si>
  <si>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</si>
  <si>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</si>
  <si>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</si>
  <si>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</si>
  <si>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1363444923</t>
  </si>
  <si>
    <t>HZS3222</t>
  </si>
  <si>
    <t>Hodinové zúčtovací sazby montáží technologických zařízení na stavebních objektech montér slaboproudých zařízení odborný</t>
  </si>
  <si>
    <t>774529112</t>
  </si>
  <si>
    <t>HZS3231</t>
  </si>
  <si>
    <t>Hodinové zúčtovací sazby montáží technologických zařízení na stavebních objektech montér měřících a regulačních zařízení</t>
  </si>
  <si>
    <t>-710426515</t>
  </si>
  <si>
    <t>HZS4232</t>
  </si>
  <si>
    <t>Hodinové zúčtovací sazby ostatních profesí revizní a kontrolní činnost technik odborný</t>
  </si>
  <si>
    <t>-616145600</t>
  </si>
  <si>
    <t>03 - VRN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</si>
  <si>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</si>
  <si>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</si>
  <si>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</si>
  <si>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VRN6 -  Územní vlivy</t>
  </si>
  <si>
    <t xml:space="preserve"> Vedlejší rozpočtové náklady</t>
  </si>
  <si>
    <t>VRN1</t>
  </si>
  <si>
    <t xml:space="preserve"> Průzkumné, geodetické a projektové práce</t>
  </si>
  <si>
    <t>012103000</t>
  </si>
  <si>
    <t>Geodetické práce před výstavbou</t>
  </si>
  <si>
    <t>1024</t>
  </si>
  <si>
    <t>981592153</t>
  </si>
  <si>
    <t>012303000</t>
  </si>
  <si>
    <t>Geodetické práce po výstavbě</t>
  </si>
  <si>
    <t>1382989263</t>
  </si>
  <si>
    <t>013244000</t>
  </si>
  <si>
    <t>Dokumentace pro provádění stavby</t>
  </si>
  <si>
    <t>179748855</t>
  </si>
  <si>
    <t>013254000</t>
  </si>
  <si>
    <t>Dokumentace skutečného provedení stavby</t>
  </si>
  <si>
    <t>1136745117</t>
  </si>
  <si>
    <t>VRN3</t>
  </si>
  <si>
    <t xml:space="preserve"> Zařízení staveniště</t>
  </si>
  <si>
    <t>030001000</t>
  </si>
  <si>
    <t>Zařízení staveniště</t>
  </si>
  <si>
    <t>529032539</t>
  </si>
  <si>
    <t>VRN6</t>
  </si>
  <si>
    <t xml:space="preserve"> Územní vlivy</t>
  </si>
  <si>
    <t>065002000</t>
  </si>
  <si>
    <t>Mimostaveništní doprava materiálů</t>
  </si>
  <si>
    <t>ks</t>
  </si>
  <si>
    <t>588865307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</si>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</sst>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35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36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45" customHeight="1">
      <c r="B23" s="18"/>
      <c r="C23" s="19"/>
      <c r="D23" s="19"/>
      <c r="E23" s="33" t="s">
        <v>40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42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43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44</v>
      </c>
      <c r="AL28" s="41"/>
      <c r="AM28" s="41"/>
      <c r="AN28" s="41"/>
      <c r="AO28" s="41"/>
      <c r="AP28" s="36"/>
      <c r="AQ28" s="36"/>
      <c r="AR28" s="40"/>
      <c r="BE28" s="28"/>
    </row>
    <row r="29" hidden="1" s="2" customFormat="1" ht="14.4" customHeight="1">
      <c r="B29" s="42"/>
      <c r="C29" s="43"/>
      <c r="D29" s="29" t="s">
        <v>45</v>
      </c>
      <c r="E29" s="43"/>
      <c r="F29" s="29" t="s">
        <v>46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hidden="1" s="2" customFormat="1" ht="14.4" customHeight="1">
      <c r="B30" s="42"/>
      <c r="C30" s="43"/>
      <c r="D30" s="43"/>
      <c r="E30" s="43"/>
      <c r="F30" s="29" t="s">
        <v>47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s="2" customFormat="1" ht="14.4" customHeight="1">
      <c r="B31" s="42"/>
      <c r="C31" s="43"/>
      <c r="D31" s="29" t="s">
        <v>45</v>
      </c>
      <c r="E31" s="43"/>
      <c r="F31" s="29" t="s">
        <v>48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s="2" customFormat="1" ht="14.4" customHeight="1">
      <c r="B32" s="42"/>
      <c r="C32" s="43"/>
      <c r="D32" s="43"/>
      <c r="E32" s="43"/>
      <c r="F32" s="29" t="s">
        <v>49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50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51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52</v>
      </c>
      <c r="U35" s="49"/>
      <c r="V35" s="49"/>
      <c r="W35" s="49"/>
      <c r="X35" s="51" t="s">
        <v>53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2019_3_1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PZS v km 206,160 v úseku Žatec - Lišany u Žatce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64" t="str">
        <f>IF(AN8= "","",AN8)</f>
        <v>1. 3. 2019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Správa železniční dopravní cesty,státní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55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65" t="str">
        <f>IF(E20="","",E20)</f>
        <v>Žitný David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56</v>
      </c>
      <c r="D52" s="79"/>
      <c r="E52" s="79"/>
      <c r="F52" s="79"/>
      <c r="G52" s="79"/>
      <c r="H52" s="80"/>
      <c r="I52" s="81" t="s">
        <v>57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58</v>
      </c>
      <c r="AH52" s="79"/>
      <c r="AI52" s="79"/>
      <c r="AJ52" s="79"/>
      <c r="AK52" s="79"/>
      <c r="AL52" s="79"/>
      <c r="AM52" s="79"/>
      <c r="AN52" s="81" t="s">
        <v>59</v>
      </c>
      <c r="AO52" s="79"/>
      <c r="AP52" s="79"/>
      <c r="AQ52" s="83" t="s">
        <v>60</v>
      </c>
      <c r="AR52" s="40"/>
      <c r="AS52" s="84" t="s">
        <v>61</v>
      </c>
      <c r="AT52" s="85" t="s">
        <v>62</v>
      </c>
      <c r="AU52" s="85" t="s">
        <v>63</v>
      </c>
      <c r="AV52" s="85" t="s">
        <v>64</v>
      </c>
      <c r="AW52" s="85" t="s">
        <v>65</v>
      </c>
      <c r="AX52" s="85" t="s">
        <v>66</v>
      </c>
      <c r="AY52" s="85" t="s">
        <v>67</v>
      </c>
      <c r="AZ52" s="85" t="s">
        <v>68</v>
      </c>
      <c r="BA52" s="85" t="s">
        <v>69</v>
      </c>
      <c r="BB52" s="85" t="s">
        <v>70</v>
      </c>
      <c r="BC52" s="85" t="s">
        <v>71</v>
      </c>
      <c r="BD52" s="86" t="s">
        <v>72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73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35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74</v>
      </c>
      <c r="BT54" s="101" t="s">
        <v>75</v>
      </c>
      <c r="BU54" s="102" t="s">
        <v>76</v>
      </c>
      <c r="BV54" s="101" t="s">
        <v>77</v>
      </c>
      <c r="BW54" s="101" t="s">
        <v>5</v>
      </c>
      <c r="BX54" s="101" t="s">
        <v>78</v>
      </c>
      <c r="CL54" s="101" t="s">
        <v>19</v>
      </c>
    </row>
    <row r="55" s="5" customFormat="1" ht="27" customHeight="1">
      <c r="B55" s="103"/>
      <c r="C55" s="104"/>
      <c r="D55" s="105" t="s">
        <v>79</v>
      </c>
      <c r="E55" s="105"/>
      <c r="F55" s="105"/>
      <c r="G55" s="105"/>
      <c r="H55" s="105"/>
      <c r="I55" s="106"/>
      <c r="J55" s="105" t="s">
        <v>17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ROUND(SUM(AG56:AG59),2)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80</v>
      </c>
      <c r="AR55" s="110"/>
      <c r="AS55" s="111">
        <f>ROUND(SUM(AS56:AS59),2)</f>
        <v>0</v>
      </c>
      <c r="AT55" s="112">
        <f>ROUND(SUM(AV55:AW55),2)</f>
        <v>0</v>
      </c>
      <c r="AU55" s="113">
        <f>ROUND(SUM(AU56:AU59),5)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ROUND(SUM(AZ56:AZ59),2)</f>
        <v>0</v>
      </c>
      <c r="BA55" s="112">
        <f>ROUND(SUM(BA56:BA59),2)</f>
        <v>0</v>
      </c>
      <c r="BB55" s="112">
        <f>ROUND(SUM(BB56:BB59),2)</f>
        <v>0</v>
      </c>
      <c r="BC55" s="112">
        <f>ROUND(SUM(BC56:BC59),2)</f>
        <v>0</v>
      </c>
      <c r="BD55" s="114">
        <f>ROUND(SUM(BD56:BD59),2)</f>
        <v>0</v>
      </c>
      <c r="BS55" s="115" t="s">
        <v>74</v>
      </c>
      <c r="BT55" s="115" t="s">
        <v>81</v>
      </c>
      <c r="BU55" s="115" t="s">
        <v>76</v>
      </c>
      <c r="BV55" s="115" t="s">
        <v>77</v>
      </c>
      <c r="BW55" s="115" t="s">
        <v>82</v>
      </c>
      <c r="BX55" s="115" t="s">
        <v>5</v>
      </c>
      <c r="CL55" s="115" t="s">
        <v>19</v>
      </c>
      <c r="CM55" s="115" t="s">
        <v>83</v>
      </c>
    </row>
    <row r="56" s="6" customFormat="1" ht="16.5" customHeight="1">
      <c r="A56" s="116" t="s">
        <v>84</v>
      </c>
      <c r="B56" s="117"/>
      <c r="C56" s="118"/>
      <c r="D56" s="118"/>
      <c r="E56" s="119" t="s">
        <v>85</v>
      </c>
      <c r="F56" s="119"/>
      <c r="G56" s="119"/>
      <c r="H56" s="119"/>
      <c r="I56" s="119"/>
      <c r="J56" s="118"/>
      <c r="K56" s="119" t="s">
        <v>86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'01 - Technologická část'!J32</f>
        <v>0</v>
      </c>
      <c r="AH56" s="118"/>
      <c r="AI56" s="118"/>
      <c r="AJ56" s="118"/>
      <c r="AK56" s="118"/>
      <c r="AL56" s="118"/>
      <c r="AM56" s="118"/>
      <c r="AN56" s="120">
        <f>SUM(AG56,AT56)</f>
        <v>0</v>
      </c>
      <c r="AO56" s="118"/>
      <c r="AP56" s="118"/>
      <c r="AQ56" s="121" t="s">
        <v>87</v>
      </c>
      <c r="AR56" s="122"/>
      <c r="AS56" s="123">
        <v>0</v>
      </c>
      <c r="AT56" s="124">
        <f>ROUND(SUM(AV56:AW56),2)</f>
        <v>0</v>
      </c>
      <c r="AU56" s="125">
        <f>'01 - Technologická část'!P97</f>
        <v>0</v>
      </c>
      <c r="AV56" s="124">
        <f>'01 - Technologická část'!J35</f>
        <v>0</v>
      </c>
      <c r="AW56" s="124">
        <f>'01 - Technologická část'!J36</f>
        <v>0</v>
      </c>
      <c r="AX56" s="124">
        <f>'01 - Technologická část'!J37</f>
        <v>0</v>
      </c>
      <c r="AY56" s="124">
        <f>'01 - Technologická část'!J38</f>
        <v>0</v>
      </c>
      <c r="AZ56" s="124">
        <f>'01 - Technologická část'!F35</f>
        <v>0</v>
      </c>
      <c r="BA56" s="124">
        <f>'01 - Technologická část'!F36</f>
        <v>0</v>
      </c>
      <c r="BB56" s="124">
        <f>'01 - Technologická část'!F37</f>
        <v>0</v>
      </c>
      <c r="BC56" s="124">
        <f>'01 - Technologická část'!F38</f>
        <v>0</v>
      </c>
      <c r="BD56" s="126">
        <f>'01 - Technologická část'!F39</f>
        <v>0</v>
      </c>
      <c r="BT56" s="127" t="s">
        <v>83</v>
      </c>
      <c r="BV56" s="127" t="s">
        <v>77</v>
      </c>
      <c r="BW56" s="127" t="s">
        <v>88</v>
      </c>
      <c r="BX56" s="127" t="s">
        <v>82</v>
      </c>
      <c r="CL56" s="127" t="s">
        <v>19</v>
      </c>
    </row>
    <row r="57" s="6" customFormat="1" ht="16.5" customHeight="1">
      <c r="A57" s="116" t="s">
        <v>84</v>
      </c>
      <c r="B57" s="117"/>
      <c r="C57" s="118"/>
      <c r="D57" s="118"/>
      <c r="E57" s="119" t="s">
        <v>89</v>
      </c>
      <c r="F57" s="119"/>
      <c r="G57" s="119"/>
      <c r="H57" s="119"/>
      <c r="I57" s="119"/>
      <c r="J57" s="118"/>
      <c r="K57" s="119" t="s">
        <v>90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'01N - NEOCEŇOVAT - DODÁVK...'!J32</f>
        <v>0</v>
      </c>
      <c r="AH57" s="118"/>
      <c r="AI57" s="118"/>
      <c r="AJ57" s="118"/>
      <c r="AK57" s="118"/>
      <c r="AL57" s="118"/>
      <c r="AM57" s="118"/>
      <c r="AN57" s="120">
        <f>SUM(AG57,AT57)</f>
        <v>0</v>
      </c>
      <c r="AO57" s="118"/>
      <c r="AP57" s="118"/>
      <c r="AQ57" s="121" t="s">
        <v>87</v>
      </c>
      <c r="AR57" s="122"/>
      <c r="AS57" s="123">
        <v>0</v>
      </c>
      <c r="AT57" s="124">
        <f>ROUND(SUM(AV57:AW57),2)</f>
        <v>0</v>
      </c>
      <c r="AU57" s="125">
        <f>'01N - NEOCEŇOVAT - DODÁVK...'!P86</f>
        <v>0</v>
      </c>
      <c r="AV57" s="124">
        <f>'01N - NEOCEŇOVAT - DODÁVK...'!J35</f>
        <v>0</v>
      </c>
      <c r="AW57" s="124">
        <f>'01N - NEOCEŇOVAT - DODÁVK...'!J36</f>
        <v>0</v>
      </c>
      <c r="AX57" s="124">
        <f>'01N - NEOCEŇOVAT - DODÁVK...'!J37</f>
        <v>0</v>
      </c>
      <c r="AY57" s="124">
        <f>'01N - NEOCEŇOVAT - DODÁVK...'!J38</f>
        <v>0</v>
      </c>
      <c r="AZ57" s="124">
        <f>'01N - NEOCEŇOVAT - DODÁVK...'!F35</f>
        <v>0</v>
      </c>
      <c r="BA57" s="124">
        <f>'01N - NEOCEŇOVAT - DODÁVK...'!F36</f>
        <v>0</v>
      </c>
      <c r="BB57" s="124">
        <f>'01N - NEOCEŇOVAT - DODÁVK...'!F37</f>
        <v>0</v>
      </c>
      <c r="BC57" s="124">
        <f>'01N - NEOCEŇOVAT - DODÁVK...'!F38</f>
        <v>0</v>
      </c>
      <c r="BD57" s="126">
        <f>'01N - NEOCEŇOVAT - DODÁVK...'!F39</f>
        <v>0</v>
      </c>
      <c r="BT57" s="127" t="s">
        <v>83</v>
      </c>
      <c r="BV57" s="127" t="s">
        <v>77</v>
      </c>
      <c r="BW57" s="127" t="s">
        <v>91</v>
      </c>
      <c r="BX57" s="127" t="s">
        <v>82</v>
      </c>
      <c r="CL57" s="127" t="s">
        <v>19</v>
      </c>
    </row>
    <row r="58" s="6" customFormat="1" ht="16.5" customHeight="1">
      <c r="A58" s="116" t="s">
        <v>84</v>
      </c>
      <c r="B58" s="117"/>
      <c r="C58" s="118"/>
      <c r="D58" s="118"/>
      <c r="E58" s="119" t="s">
        <v>92</v>
      </c>
      <c r="F58" s="119"/>
      <c r="G58" s="119"/>
      <c r="H58" s="119"/>
      <c r="I58" s="119"/>
      <c r="J58" s="118"/>
      <c r="K58" s="119" t="s">
        <v>93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'02 - Stavební část'!J32</f>
        <v>0</v>
      </c>
      <c r="AH58" s="118"/>
      <c r="AI58" s="118"/>
      <c r="AJ58" s="118"/>
      <c r="AK58" s="118"/>
      <c r="AL58" s="118"/>
      <c r="AM58" s="118"/>
      <c r="AN58" s="120">
        <f>SUM(AG58,AT58)</f>
        <v>0</v>
      </c>
      <c r="AO58" s="118"/>
      <c r="AP58" s="118"/>
      <c r="AQ58" s="121" t="s">
        <v>87</v>
      </c>
      <c r="AR58" s="122"/>
      <c r="AS58" s="123">
        <v>0</v>
      </c>
      <c r="AT58" s="124">
        <f>ROUND(SUM(AV58:AW58),2)</f>
        <v>0</v>
      </c>
      <c r="AU58" s="125">
        <f>'02 - Stavební část'!P88</f>
        <v>0</v>
      </c>
      <c r="AV58" s="124">
        <f>'02 - Stavební část'!J35</f>
        <v>0</v>
      </c>
      <c r="AW58" s="124">
        <f>'02 - Stavební část'!J36</f>
        <v>0</v>
      </c>
      <c r="AX58" s="124">
        <f>'02 - Stavební část'!J37</f>
        <v>0</v>
      </c>
      <c r="AY58" s="124">
        <f>'02 - Stavební část'!J38</f>
        <v>0</v>
      </c>
      <c r="AZ58" s="124">
        <f>'02 - Stavební část'!F35</f>
        <v>0</v>
      </c>
      <c r="BA58" s="124">
        <f>'02 - Stavební část'!F36</f>
        <v>0</v>
      </c>
      <c r="BB58" s="124">
        <f>'02 - Stavební část'!F37</f>
        <v>0</v>
      </c>
      <c r="BC58" s="124">
        <f>'02 - Stavební část'!F38</f>
        <v>0</v>
      </c>
      <c r="BD58" s="126">
        <f>'02 - Stavební část'!F39</f>
        <v>0</v>
      </c>
      <c r="BT58" s="127" t="s">
        <v>83</v>
      </c>
      <c r="BV58" s="127" t="s">
        <v>77</v>
      </c>
      <c r="BW58" s="127" t="s">
        <v>94</v>
      </c>
      <c r="BX58" s="127" t="s">
        <v>82</v>
      </c>
      <c r="CL58" s="127" t="s">
        <v>19</v>
      </c>
    </row>
    <row r="59" s="6" customFormat="1" ht="16.5" customHeight="1">
      <c r="A59" s="116" t="s">
        <v>84</v>
      </c>
      <c r="B59" s="117"/>
      <c r="C59" s="118"/>
      <c r="D59" s="118"/>
      <c r="E59" s="119" t="s">
        <v>95</v>
      </c>
      <c r="F59" s="119"/>
      <c r="G59" s="119"/>
      <c r="H59" s="119"/>
      <c r="I59" s="119"/>
      <c r="J59" s="118"/>
      <c r="K59" s="119" t="s">
        <v>96</v>
      </c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20">
        <f>'03 - VRN'!J32</f>
        <v>0</v>
      </c>
      <c r="AH59" s="118"/>
      <c r="AI59" s="118"/>
      <c r="AJ59" s="118"/>
      <c r="AK59" s="118"/>
      <c r="AL59" s="118"/>
      <c r="AM59" s="118"/>
      <c r="AN59" s="120">
        <f>SUM(AG59,AT59)</f>
        <v>0</v>
      </c>
      <c r="AO59" s="118"/>
      <c r="AP59" s="118"/>
      <c r="AQ59" s="121" t="s">
        <v>87</v>
      </c>
      <c r="AR59" s="122"/>
      <c r="AS59" s="128">
        <v>0</v>
      </c>
      <c r="AT59" s="129">
        <f>ROUND(SUM(AV59:AW59),2)</f>
        <v>0</v>
      </c>
      <c r="AU59" s="130">
        <f>'03 - VRN'!P89</f>
        <v>0</v>
      </c>
      <c r="AV59" s="129">
        <f>'03 - VRN'!J35</f>
        <v>0</v>
      </c>
      <c r="AW59" s="129">
        <f>'03 - VRN'!J36</f>
        <v>0</v>
      </c>
      <c r="AX59" s="129">
        <f>'03 - VRN'!J37</f>
        <v>0</v>
      </c>
      <c r="AY59" s="129">
        <f>'03 - VRN'!J38</f>
        <v>0</v>
      </c>
      <c r="AZ59" s="129">
        <f>'03 - VRN'!F35</f>
        <v>0</v>
      </c>
      <c r="BA59" s="129">
        <f>'03 - VRN'!F36</f>
        <v>0</v>
      </c>
      <c r="BB59" s="129">
        <f>'03 - VRN'!F37</f>
        <v>0</v>
      </c>
      <c r="BC59" s="129">
        <f>'03 - VRN'!F38</f>
        <v>0</v>
      </c>
      <c r="BD59" s="131">
        <f>'03 - VRN'!F39</f>
        <v>0</v>
      </c>
      <c r="BT59" s="127" t="s">
        <v>83</v>
      </c>
      <c r="BV59" s="127" t="s">
        <v>77</v>
      </c>
      <c r="BW59" s="127" t="s">
        <v>97</v>
      </c>
      <c r="BX59" s="127" t="s">
        <v>82</v>
      </c>
      <c r="CL59" s="127" t="s">
        <v>19</v>
      </c>
    </row>
    <row r="60" s="1" customFormat="1" ht="30" customHeight="1"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40"/>
    </row>
    <row r="61" s="1" customFormat="1" ht="6.96" customHeight="1"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40"/>
    </row>
  </sheetData>
  <sheetProtection sheet="1" formatColumns="0" formatRows="0" objects="1" scenarios="1" spinCount="100000" saltValue="UzLRhCiQ5jbvKxNCd2HoBYU3yp0ZWJEsY6D9buauYWV8G3VMR5w01ReDGUMX4AdWdhf1iYeZHd3ayk8Sj4iWKQ==" hashValue="nE/uIDW6scvBZFo15WbzohT304TTOhviJbLVz2LRSI60p1+NqgInwZ/zLcpGl0MEOq2V2l5kZYE9za6bXoPWkw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E59:I59"/>
    <mergeCell ref="K59:AF59"/>
  </mergeCells>
  <hyperlinks>
    <hyperlink ref="A56" location="'01 - Technologická část'!C2" display="/"/>
    <hyperlink ref="A57" location="'01N - NEOCEŇOVAT - DODÁVK...'!C2" display="/"/>
    <hyperlink ref="A58" location="'02 - Stavební část'!C2" display="/"/>
    <hyperlink ref="A59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88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98</v>
      </c>
      <c r="L4" s="17"/>
      <c r="M4" s="21" t="s">
        <v>10</v>
      </c>
      <c r="AT4" s="14" t="s">
        <v>36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PZS v km 206,160 v úseku Žatec - Lišany u Žatce</v>
      </c>
      <c r="F7" s="137"/>
      <c r="G7" s="137"/>
      <c r="H7" s="137"/>
      <c r="L7" s="17"/>
    </row>
    <row r="8" ht="12" customHeight="1">
      <c r="B8" s="17"/>
      <c r="D8" s="137" t="s">
        <v>99</v>
      </c>
      <c r="L8" s="17"/>
    </row>
    <row r="9" s="1" customFormat="1" ht="16.5" customHeight="1">
      <c r="B9" s="40"/>
      <c r="E9" s="138" t="s">
        <v>100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101</v>
      </c>
      <c r="I10" s="139"/>
      <c r="L10" s="40"/>
    </row>
    <row r="11" s="1" customFormat="1" ht="36.96" customHeight="1">
      <c r="B11" s="40"/>
      <c r="E11" s="140" t="s">
        <v>102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21</v>
      </c>
      <c r="L13" s="40"/>
    </row>
    <row r="14" s="1" customFormat="1" ht="12" customHeight="1">
      <c r="B14" s="40"/>
      <c r="D14" s="137" t="s">
        <v>22</v>
      </c>
      <c r="F14" s="14" t="s">
        <v>23</v>
      </c>
      <c r="I14" s="141" t="s">
        <v>24</v>
      </c>
      <c r="J14" s="142" t="str">
        <f>'Rekapitulace stavby'!AN8</f>
        <v>1. 3. 2019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26</v>
      </c>
      <c r="I16" s="141" t="s">
        <v>27</v>
      </c>
      <c r="J16" s="14" t="s">
        <v>28</v>
      </c>
      <c r="L16" s="40"/>
    </row>
    <row r="17" s="1" customFormat="1" ht="18" customHeight="1">
      <c r="B17" s="40"/>
      <c r="E17" s="14" t="s">
        <v>29</v>
      </c>
      <c r="I17" s="141" t="s">
        <v>30</v>
      </c>
      <c r="J17" s="14" t="s">
        <v>31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32</v>
      </c>
      <c r="I19" s="141" t="s">
        <v>27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30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34</v>
      </c>
      <c r="I22" s="141" t="s">
        <v>27</v>
      </c>
      <c r="J22" s="14" t="s">
        <v>35</v>
      </c>
      <c r="L22" s="40"/>
    </row>
    <row r="23" s="1" customFormat="1" ht="18" customHeight="1">
      <c r="B23" s="40"/>
      <c r="E23" s="14" t="s">
        <v>23</v>
      </c>
      <c r="I23" s="141" t="s">
        <v>30</v>
      </c>
      <c r="J23" s="14" t="s">
        <v>35</v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37</v>
      </c>
      <c r="I25" s="141" t="s">
        <v>27</v>
      </c>
      <c r="J25" s="14" t="s">
        <v>35</v>
      </c>
      <c r="L25" s="40"/>
    </row>
    <row r="26" s="1" customFormat="1" ht="18" customHeight="1">
      <c r="B26" s="40"/>
      <c r="E26" s="14" t="s">
        <v>38</v>
      </c>
      <c r="I26" s="141" t="s">
        <v>30</v>
      </c>
      <c r="J26" s="14" t="s">
        <v>35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39</v>
      </c>
      <c r="I28" s="139"/>
      <c r="L28" s="40"/>
    </row>
    <row r="29" s="7" customFormat="1" ht="16.5" customHeight="1">
      <c r="B29" s="143"/>
      <c r="E29" s="144" t="s">
        <v>35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41</v>
      </c>
      <c r="I32" s="139"/>
      <c r="J32" s="148">
        <f>ROUND(J97,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43</v>
      </c>
      <c r="I34" s="150" t="s">
        <v>42</v>
      </c>
      <c r="J34" s="149" t="s">
        <v>44</v>
      </c>
      <c r="L34" s="40"/>
    </row>
    <row r="35" hidden="1" s="1" customFormat="1" ht="14.4" customHeight="1">
      <c r="B35" s="40"/>
      <c r="D35" s="137" t="s">
        <v>45</v>
      </c>
      <c r="E35" s="137" t="s">
        <v>46</v>
      </c>
      <c r="F35" s="151">
        <f>ROUND((SUM(BE97:BE292)),  2)</f>
        <v>0</v>
      </c>
      <c r="I35" s="152">
        <v>0.20999999999999999</v>
      </c>
      <c r="J35" s="151">
        <f>ROUND(((SUM(BE97:BE292))*I35),  2)</f>
        <v>0</v>
      </c>
      <c r="L35" s="40"/>
    </row>
    <row r="36" hidden="1" s="1" customFormat="1" ht="14.4" customHeight="1">
      <c r="B36" s="40"/>
      <c r="E36" s="137" t="s">
        <v>47</v>
      </c>
      <c r="F36" s="151">
        <f>ROUND((SUM(BF97:BF292)),  2)</f>
        <v>0</v>
      </c>
      <c r="I36" s="152">
        <v>0.14999999999999999</v>
      </c>
      <c r="J36" s="151">
        <f>ROUND(((SUM(BF97:BF292))*I36),  2)</f>
        <v>0</v>
      </c>
      <c r="L36" s="40"/>
    </row>
    <row r="37" s="1" customFormat="1" ht="14.4" customHeight="1">
      <c r="B37" s="40"/>
      <c r="D37" s="137" t="s">
        <v>45</v>
      </c>
      <c r="E37" s="137" t="s">
        <v>48</v>
      </c>
      <c r="F37" s="151">
        <f>ROUND((SUM(BG97:BG292)),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49</v>
      </c>
      <c r="F38" s="151">
        <f>ROUND((SUM(BH97:BH292)),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50</v>
      </c>
      <c r="F39" s="151">
        <f>ROUND((SUM(BI97:BI292)),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51</v>
      </c>
      <c r="E41" s="155"/>
      <c r="F41" s="155"/>
      <c r="G41" s="156" t="s">
        <v>52</v>
      </c>
      <c r="H41" s="157" t="s">
        <v>53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PZS v km 206,160 v úseku Žatec - Lišany u Žatce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99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100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101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01 - Technologická část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22</v>
      </c>
      <c r="D56" s="36"/>
      <c r="E56" s="36"/>
      <c r="F56" s="24" t="str">
        <f>F14</f>
        <v xml:space="preserve"> </v>
      </c>
      <c r="G56" s="36"/>
      <c r="H56" s="36"/>
      <c r="I56" s="141" t="s">
        <v>24</v>
      </c>
      <c r="J56" s="64" t="str">
        <f>IF(J14="","",J14)</f>
        <v>1. 3. 2019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26</v>
      </c>
      <c r="D58" s="36"/>
      <c r="E58" s="36"/>
      <c r="F58" s="24" t="str">
        <f>E17</f>
        <v>Správa železniční dopravní cesty,státní organizace</v>
      </c>
      <c r="G58" s="36"/>
      <c r="H58" s="36"/>
      <c r="I58" s="141" t="s">
        <v>34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32</v>
      </c>
      <c r="D59" s="36"/>
      <c r="E59" s="36"/>
      <c r="F59" s="24" t="str">
        <f>IF(E20="","",E20)</f>
        <v>Vyplň údaj</v>
      </c>
      <c r="G59" s="36"/>
      <c r="H59" s="36"/>
      <c r="I59" s="141" t="s">
        <v>37</v>
      </c>
      <c r="J59" s="33" t="str">
        <f>E26</f>
        <v>Žitný David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104</v>
      </c>
      <c r="D61" s="169"/>
      <c r="E61" s="169"/>
      <c r="F61" s="169"/>
      <c r="G61" s="169"/>
      <c r="H61" s="169"/>
      <c r="I61" s="170"/>
      <c r="J61" s="171" t="s">
        <v>105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73</v>
      </c>
      <c r="D63" s="36"/>
      <c r="E63" s="36"/>
      <c r="F63" s="36"/>
      <c r="G63" s="36"/>
      <c r="H63" s="36"/>
      <c r="I63" s="139"/>
      <c r="J63" s="94">
        <f>J97</f>
        <v>0</v>
      </c>
      <c r="K63" s="36"/>
      <c r="L63" s="40"/>
      <c r="AU63" s="14" t="s">
        <v>106</v>
      </c>
    </row>
    <row r="64" s="8" customFormat="1" ht="24.96" customHeight="1">
      <c r="B64" s="173"/>
      <c r="C64" s="174"/>
      <c r="D64" s="175" t="s">
        <v>107</v>
      </c>
      <c r="E64" s="176"/>
      <c r="F64" s="176"/>
      <c r="G64" s="176"/>
      <c r="H64" s="176"/>
      <c r="I64" s="177"/>
      <c r="J64" s="178">
        <f>J98</f>
        <v>0</v>
      </c>
      <c r="K64" s="174"/>
      <c r="L64" s="179"/>
    </row>
    <row r="65" s="8" customFormat="1" ht="24.96" customHeight="1">
      <c r="B65" s="173"/>
      <c r="C65" s="174"/>
      <c r="D65" s="175" t="s">
        <v>108</v>
      </c>
      <c r="E65" s="176"/>
      <c r="F65" s="176"/>
      <c r="G65" s="176"/>
      <c r="H65" s="176"/>
      <c r="I65" s="177"/>
      <c r="J65" s="178">
        <f>J133</f>
        <v>0</v>
      </c>
      <c r="K65" s="174"/>
      <c r="L65" s="179"/>
    </row>
    <row r="66" s="9" customFormat="1" ht="19.92" customHeight="1">
      <c r="B66" s="180"/>
      <c r="C66" s="118"/>
      <c r="D66" s="181" t="s">
        <v>109</v>
      </c>
      <c r="E66" s="182"/>
      <c r="F66" s="182"/>
      <c r="G66" s="182"/>
      <c r="H66" s="182"/>
      <c r="I66" s="183"/>
      <c r="J66" s="184">
        <f>J142</f>
        <v>0</v>
      </c>
      <c r="K66" s="118"/>
      <c r="L66" s="185"/>
    </row>
    <row r="67" s="8" customFormat="1" ht="24.96" customHeight="1">
      <c r="B67" s="173"/>
      <c r="C67" s="174"/>
      <c r="D67" s="175" t="s">
        <v>110</v>
      </c>
      <c r="E67" s="176"/>
      <c r="F67" s="176"/>
      <c r="G67" s="176"/>
      <c r="H67" s="176"/>
      <c r="I67" s="177"/>
      <c r="J67" s="178">
        <f>J152</f>
        <v>0</v>
      </c>
      <c r="K67" s="174"/>
      <c r="L67" s="179"/>
    </row>
    <row r="68" s="8" customFormat="1" ht="24.96" customHeight="1">
      <c r="B68" s="173"/>
      <c r="C68" s="174"/>
      <c r="D68" s="175" t="s">
        <v>111</v>
      </c>
      <c r="E68" s="176"/>
      <c r="F68" s="176"/>
      <c r="G68" s="176"/>
      <c r="H68" s="176"/>
      <c r="I68" s="177"/>
      <c r="J68" s="178">
        <f>J175</f>
        <v>0</v>
      </c>
      <c r="K68" s="174"/>
      <c r="L68" s="179"/>
    </row>
    <row r="69" s="8" customFormat="1" ht="24.96" customHeight="1">
      <c r="B69" s="173"/>
      <c r="C69" s="174"/>
      <c r="D69" s="175" t="s">
        <v>112</v>
      </c>
      <c r="E69" s="176"/>
      <c r="F69" s="176"/>
      <c r="G69" s="176"/>
      <c r="H69" s="176"/>
      <c r="I69" s="177"/>
      <c r="J69" s="178">
        <f>J204</f>
        <v>0</v>
      </c>
      <c r="K69" s="174"/>
      <c r="L69" s="179"/>
    </row>
    <row r="70" s="8" customFormat="1" ht="24.96" customHeight="1">
      <c r="B70" s="173"/>
      <c r="C70" s="174"/>
      <c r="D70" s="175" t="s">
        <v>113</v>
      </c>
      <c r="E70" s="176"/>
      <c r="F70" s="176"/>
      <c r="G70" s="176"/>
      <c r="H70" s="176"/>
      <c r="I70" s="177"/>
      <c r="J70" s="178">
        <f>J207</f>
        <v>0</v>
      </c>
      <c r="K70" s="174"/>
      <c r="L70" s="179"/>
    </row>
    <row r="71" s="8" customFormat="1" ht="24.96" customHeight="1">
      <c r="B71" s="173"/>
      <c r="C71" s="174"/>
      <c r="D71" s="175" t="s">
        <v>114</v>
      </c>
      <c r="E71" s="176"/>
      <c r="F71" s="176"/>
      <c r="G71" s="176"/>
      <c r="H71" s="176"/>
      <c r="I71" s="177"/>
      <c r="J71" s="178">
        <f>J227</f>
        <v>0</v>
      </c>
      <c r="K71" s="174"/>
      <c r="L71" s="179"/>
    </row>
    <row r="72" s="8" customFormat="1" ht="24.96" customHeight="1">
      <c r="B72" s="173"/>
      <c r="C72" s="174"/>
      <c r="D72" s="175" t="s">
        <v>115</v>
      </c>
      <c r="E72" s="176"/>
      <c r="F72" s="176"/>
      <c r="G72" s="176"/>
      <c r="H72" s="176"/>
      <c r="I72" s="177"/>
      <c r="J72" s="178">
        <f>J250</f>
        <v>0</v>
      </c>
      <c r="K72" s="174"/>
      <c r="L72" s="179"/>
    </row>
    <row r="73" s="8" customFormat="1" ht="24.96" customHeight="1">
      <c r="B73" s="173"/>
      <c r="C73" s="174"/>
      <c r="D73" s="175" t="s">
        <v>116</v>
      </c>
      <c r="E73" s="176"/>
      <c r="F73" s="176"/>
      <c r="G73" s="176"/>
      <c r="H73" s="176"/>
      <c r="I73" s="177"/>
      <c r="J73" s="178">
        <f>J253</f>
        <v>0</v>
      </c>
      <c r="K73" s="174"/>
      <c r="L73" s="179"/>
    </row>
    <row r="74" s="8" customFormat="1" ht="24.96" customHeight="1">
      <c r="B74" s="173"/>
      <c r="C74" s="174"/>
      <c r="D74" s="175" t="s">
        <v>117</v>
      </c>
      <c r="E74" s="176"/>
      <c r="F74" s="176"/>
      <c r="G74" s="176"/>
      <c r="H74" s="176"/>
      <c r="I74" s="177"/>
      <c r="J74" s="178">
        <f>J256</f>
        <v>0</v>
      </c>
      <c r="K74" s="174"/>
      <c r="L74" s="179"/>
    </row>
    <row r="75" s="8" customFormat="1" ht="24.96" customHeight="1">
      <c r="B75" s="173"/>
      <c r="C75" s="174"/>
      <c r="D75" s="175" t="s">
        <v>118</v>
      </c>
      <c r="E75" s="176"/>
      <c r="F75" s="176"/>
      <c r="G75" s="176"/>
      <c r="H75" s="176"/>
      <c r="I75" s="177"/>
      <c r="J75" s="178">
        <f>J275</f>
        <v>0</v>
      </c>
      <c r="K75" s="174"/>
      <c r="L75" s="179"/>
    </row>
    <row r="76" s="1" customFormat="1" ht="21.84" customHeight="1">
      <c r="B76" s="35"/>
      <c r="C76" s="36"/>
      <c r="D76" s="36"/>
      <c r="E76" s="36"/>
      <c r="F76" s="36"/>
      <c r="G76" s="36"/>
      <c r="H76" s="36"/>
      <c r="I76" s="139"/>
      <c r="J76" s="36"/>
      <c r="K76" s="36"/>
      <c r="L76" s="40"/>
    </row>
    <row r="77" s="1" customFormat="1" ht="6.96" customHeight="1">
      <c r="B77" s="54"/>
      <c r="C77" s="55"/>
      <c r="D77" s="55"/>
      <c r="E77" s="55"/>
      <c r="F77" s="55"/>
      <c r="G77" s="55"/>
      <c r="H77" s="55"/>
      <c r="I77" s="163"/>
      <c r="J77" s="55"/>
      <c r="K77" s="55"/>
      <c r="L77" s="40"/>
    </row>
    <row r="81" s="1" customFormat="1" ht="6.96" customHeight="1">
      <c r="B81" s="56"/>
      <c r="C81" s="57"/>
      <c r="D81" s="57"/>
      <c r="E81" s="57"/>
      <c r="F81" s="57"/>
      <c r="G81" s="57"/>
      <c r="H81" s="57"/>
      <c r="I81" s="166"/>
      <c r="J81" s="57"/>
      <c r="K81" s="57"/>
      <c r="L81" s="40"/>
    </row>
    <row r="82" s="1" customFormat="1" ht="24.96" customHeight="1">
      <c r="B82" s="35"/>
      <c r="C82" s="20" t="s">
        <v>119</v>
      </c>
      <c r="D82" s="36"/>
      <c r="E82" s="36"/>
      <c r="F82" s="36"/>
      <c r="G82" s="36"/>
      <c r="H82" s="36"/>
      <c r="I82" s="139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9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9"/>
      <c r="J84" s="36"/>
      <c r="K84" s="36"/>
      <c r="L84" s="40"/>
    </row>
    <row r="85" s="1" customFormat="1" ht="16.5" customHeight="1">
      <c r="B85" s="35"/>
      <c r="C85" s="36"/>
      <c r="D85" s="36"/>
      <c r="E85" s="167" t="str">
        <f>E7</f>
        <v>Oprava PZS v km 206,160 v úseku Žatec - Lišany u Žatce</v>
      </c>
      <c r="F85" s="29"/>
      <c r="G85" s="29"/>
      <c r="H85" s="29"/>
      <c r="I85" s="139"/>
      <c r="J85" s="36"/>
      <c r="K85" s="36"/>
      <c r="L85" s="40"/>
    </row>
    <row r="86" ht="12" customHeight="1">
      <c r="B86" s="18"/>
      <c r="C86" s="29" t="s">
        <v>99</v>
      </c>
      <c r="D86" s="19"/>
      <c r="E86" s="19"/>
      <c r="F86" s="19"/>
      <c r="G86" s="19"/>
      <c r="H86" s="19"/>
      <c r="I86" s="132"/>
      <c r="J86" s="19"/>
      <c r="K86" s="19"/>
      <c r="L86" s="17"/>
    </row>
    <row r="87" s="1" customFormat="1" ht="16.5" customHeight="1">
      <c r="B87" s="35"/>
      <c r="C87" s="36"/>
      <c r="D87" s="36"/>
      <c r="E87" s="167" t="s">
        <v>100</v>
      </c>
      <c r="F87" s="36"/>
      <c r="G87" s="36"/>
      <c r="H87" s="36"/>
      <c r="I87" s="139"/>
      <c r="J87" s="36"/>
      <c r="K87" s="36"/>
      <c r="L87" s="40"/>
    </row>
    <row r="88" s="1" customFormat="1" ht="12" customHeight="1">
      <c r="B88" s="35"/>
      <c r="C88" s="29" t="s">
        <v>101</v>
      </c>
      <c r="D88" s="36"/>
      <c r="E88" s="36"/>
      <c r="F88" s="36"/>
      <c r="G88" s="36"/>
      <c r="H88" s="36"/>
      <c r="I88" s="139"/>
      <c r="J88" s="36"/>
      <c r="K88" s="36"/>
      <c r="L88" s="40"/>
    </row>
    <row r="89" s="1" customFormat="1" ht="16.5" customHeight="1">
      <c r="B89" s="35"/>
      <c r="C89" s="36"/>
      <c r="D89" s="36"/>
      <c r="E89" s="61" t="str">
        <f>E11</f>
        <v>01 - Technologická část</v>
      </c>
      <c r="F89" s="36"/>
      <c r="G89" s="36"/>
      <c r="H89" s="36"/>
      <c r="I89" s="139"/>
      <c r="J89" s="36"/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9"/>
      <c r="J90" s="36"/>
      <c r="K90" s="36"/>
      <c r="L90" s="40"/>
    </row>
    <row r="91" s="1" customFormat="1" ht="12" customHeight="1">
      <c r="B91" s="35"/>
      <c r="C91" s="29" t="s">
        <v>22</v>
      </c>
      <c r="D91" s="36"/>
      <c r="E91" s="36"/>
      <c r="F91" s="24" t="str">
        <f>F14</f>
        <v xml:space="preserve"> </v>
      </c>
      <c r="G91" s="36"/>
      <c r="H91" s="36"/>
      <c r="I91" s="141" t="s">
        <v>24</v>
      </c>
      <c r="J91" s="64" t="str">
        <f>IF(J14="","",J14)</f>
        <v>1. 3. 2019</v>
      </c>
      <c r="K91" s="36"/>
      <c r="L91" s="40"/>
    </row>
    <row r="92" s="1" customFormat="1" ht="6.96" customHeight="1">
      <c r="B92" s="35"/>
      <c r="C92" s="36"/>
      <c r="D92" s="36"/>
      <c r="E92" s="36"/>
      <c r="F92" s="36"/>
      <c r="G92" s="36"/>
      <c r="H92" s="36"/>
      <c r="I92" s="139"/>
      <c r="J92" s="36"/>
      <c r="K92" s="36"/>
      <c r="L92" s="40"/>
    </row>
    <row r="93" s="1" customFormat="1" ht="13.65" customHeight="1">
      <c r="B93" s="35"/>
      <c r="C93" s="29" t="s">
        <v>26</v>
      </c>
      <c r="D93" s="36"/>
      <c r="E93" s="36"/>
      <c r="F93" s="24" t="str">
        <f>E17</f>
        <v>Správa železniční dopravní cesty,státní organizace</v>
      </c>
      <c r="G93" s="36"/>
      <c r="H93" s="36"/>
      <c r="I93" s="141" t="s">
        <v>34</v>
      </c>
      <c r="J93" s="33" t="str">
        <f>E23</f>
        <v xml:space="preserve"> </v>
      </c>
      <c r="K93" s="36"/>
      <c r="L93" s="40"/>
    </row>
    <row r="94" s="1" customFormat="1" ht="13.65" customHeight="1">
      <c r="B94" s="35"/>
      <c r="C94" s="29" t="s">
        <v>32</v>
      </c>
      <c r="D94" s="36"/>
      <c r="E94" s="36"/>
      <c r="F94" s="24" t="str">
        <f>IF(E20="","",E20)</f>
        <v>Vyplň údaj</v>
      </c>
      <c r="G94" s="36"/>
      <c r="H94" s="36"/>
      <c r="I94" s="141" t="s">
        <v>37</v>
      </c>
      <c r="J94" s="33" t="str">
        <f>E26</f>
        <v>Žitný David</v>
      </c>
      <c r="K94" s="3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9"/>
      <c r="J95" s="36"/>
      <c r="K95" s="36"/>
      <c r="L95" s="40"/>
    </row>
    <row r="96" s="10" customFormat="1" ht="29.28" customHeight="1">
      <c r="B96" s="186"/>
      <c r="C96" s="187" t="s">
        <v>120</v>
      </c>
      <c r="D96" s="188" t="s">
        <v>60</v>
      </c>
      <c r="E96" s="188" t="s">
        <v>56</v>
      </c>
      <c r="F96" s="188" t="s">
        <v>57</v>
      </c>
      <c r="G96" s="188" t="s">
        <v>121</v>
      </c>
      <c r="H96" s="188" t="s">
        <v>122</v>
      </c>
      <c r="I96" s="189" t="s">
        <v>123</v>
      </c>
      <c r="J96" s="188" t="s">
        <v>105</v>
      </c>
      <c r="K96" s="190" t="s">
        <v>124</v>
      </c>
      <c r="L96" s="191"/>
      <c r="M96" s="84" t="s">
        <v>35</v>
      </c>
      <c r="N96" s="85" t="s">
        <v>45</v>
      </c>
      <c r="O96" s="85" t="s">
        <v>125</v>
      </c>
      <c r="P96" s="85" t="s">
        <v>126</v>
      </c>
      <c r="Q96" s="85" t="s">
        <v>127</v>
      </c>
      <c r="R96" s="85" t="s">
        <v>128</v>
      </c>
      <c r="S96" s="85" t="s">
        <v>129</v>
      </c>
      <c r="T96" s="86" t="s">
        <v>130</v>
      </c>
    </row>
    <row r="97" s="1" customFormat="1" ht="22.8" customHeight="1">
      <c r="B97" s="35"/>
      <c r="C97" s="91" t="s">
        <v>131</v>
      </c>
      <c r="D97" s="36"/>
      <c r="E97" s="36"/>
      <c r="F97" s="36"/>
      <c r="G97" s="36"/>
      <c r="H97" s="36"/>
      <c r="I97" s="139"/>
      <c r="J97" s="192">
        <f>BK97</f>
        <v>0</v>
      </c>
      <c r="K97" s="36"/>
      <c r="L97" s="40"/>
      <c r="M97" s="87"/>
      <c r="N97" s="88"/>
      <c r="O97" s="88"/>
      <c r="P97" s="193">
        <f>P98+P133+P152+P175+P204+P207+P227+P250+P253+P256+P275</f>
        <v>0</v>
      </c>
      <c r="Q97" s="88"/>
      <c r="R97" s="193">
        <f>R98+R133+R152+R175+R204+R207+R227+R250+R253+R256+R275</f>
        <v>0</v>
      </c>
      <c r="S97" s="88"/>
      <c r="T97" s="194">
        <f>T98+T133+T152+T175+T204+T207+T227+T250+T253+T256+T275</f>
        <v>0</v>
      </c>
      <c r="AT97" s="14" t="s">
        <v>74</v>
      </c>
      <c r="AU97" s="14" t="s">
        <v>106</v>
      </c>
      <c r="BK97" s="195">
        <f>BK98+BK133+BK152+BK175+BK204+BK207+BK227+BK250+BK253+BK256+BK275</f>
        <v>0</v>
      </c>
    </row>
    <row r="98" s="11" customFormat="1" ht="25.92" customHeight="1">
      <c r="B98" s="196"/>
      <c r="C98" s="197"/>
      <c r="D98" s="198" t="s">
        <v>74</v>
      </c>
      <c r="E98" s="199" t="s">
        <v>132</v>
      </c>
      <c r="F98" s="199" t="s">
        <v>133</v>
      </c>
      <c r="G98" s="197"/>
      <c r="H98" s="197"/>
      <c r="I98" s="200"/>
      <c r="J98" s="201">
        <f>BK98</f>
        <v>0</v>
      </c>
      <c r="K98" s="197"/>
      <c r="L98" s="202"/>
      <c r="M98" s="203"/>
      <c r="N98" s="204"/>
      <c r="O98" s="204"/>
      <c r="P98" s="205">
        <f>SUM(P99:P132)</f>
        <v>0</v>
      </c>
      <c r="Q98" s="204"/>
      <c r="R98" s="205">
        <f>SUM(R99:R132)</f>
        <v>0</v>
      </c>
      <c r="S98" s="204"/>
      <c r="T98" s="206">
        <f>SUM(T99:T132)</f>
        <v>0</v>
      </c>
      <c r="AR98" s="207" t="s">
        <v>81</v>
      </c>
      <c r="AT98" s="208" t="s">
        <v>74</v>
      </c>
      <c r="AU98" s="208" t="s">
        <v>75</v>
      </c>
      <c r="AY98" s="207" t="s">
        <v>134</v>
      </c>
      <c r="BK98" s="209">
        <f>SUM(BK99:BK132)</f>
        <v>0</v>
      </c>
    </row>
    <row r="99" s="1" customFormat="1" ht="16.5" customHeight="1">
      <c r="B99" s="35"/>
      <c r="C99" s="210" t="s">
        <v>81</v>
      </c>
      <c r="D99" s="210" t="s">
        <v>135</v>
      </c>
      <c r="E99" s="211" t="s">
        <v>136</v>
      </c>
      <c r="F99" s="212" t="s">
        <v>137</v>
      </c>
      <c r="G99" s="213" t="s">
        <v>138</v>
      </c>
      <c r="H99" s="214">
        <v>113</v>
      </c>
      <c r="I99" s="215"/>
      <c r="J99" s="216">
        <f>ROUND(I99*H99,2)</f>
        <v>0</v>
      </c>
      <c r="K99" s="212" t="s">
        <v>139</v>
      </c>
      <c r="L99" s="217"/>
      <c r="M99" s="218" t="s">
        <v>35</v>
      </c>
      <c r="N99" s="219" t="s">
        <v>48</v>
      </c>
      <c r="O99" s="76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14" t="s">
        <v>83</v>
      </c>
      <c r="AT99" s="14" t="s">
        <v>135</v>
      </c>
      <c r="AU99" s="14" t="s">
        <v>81</v>
      </c>
      <c r="AY99" s="14" t="s">
        <v>134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4" t="s">
        <v>140</v>
      </c>
      <c r="BK99" s="222">
        <f>ROUND(I99*H99,2)</f>
        <v>0</v>
      </c>
      <c r="BL99" s="14" t="s">
        <v>81</v>
      </c>
      <c r="BM99" s="14" t="s">
        <v>141</v>
      </c>
    </row>
    <row r="100" s="1" customFormat="1" ht="16.5" customHeight="1">
      <c r="B100" s="35"/>
      <c r="C100" s="210" t="s">
        <v>83</v>
      </c>
      <c r="D100" s="210" t="s">
        <v>135</v>
      </c>
      <c r="E100" s="211" t="s">
        <v>142</v>
      </c>
      <c r="F100" s="212" t="s">
        <v>143</v>
      </c>
      <c r="G100" s="213" t="s">
        <v>138</v>
      </c>
      <c r="H100" s="214">
        <v>52</v>
      </c>
      <c r="I100" s="215"/>
      <c r="J100" s="216">
        <f>ROUND(I100*H100,2)</f>
        <v>0</v>
      </c>
      <c r="K100" s="212" t="s">
        <v>139</v>
      </c>
      <c r="L100" s="217"/>
      <c r="M100" s="218" t="s">
        <v>35</v>
      </c>
      <c r="N100" s="219" t="s">
        <v>48</v>
      </c>
      <c r="O100" s="76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14" t="s">
        <v>83</v>
      </c>
      <c r="AT100" s="14" t="s">
        <v>135</v>
      </c>
      <c r="AU100" s="14" t="s">
        <v>81</v>
      </c>
      <c r="AY100" s="14" t="s">
        <v>134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4" t="s">
        <v>140</v>
      </c>
      <c r="BK100" s="222">
        <f>ROUND(I100*H100,2)</f>
        <v>0</v>
      </c>
      <c r="BL100" s="14" t="s">
        <v>81</v>
      </c>
      <c r="BM100" s="14" t="s">
        <v>144</v>
      </c>
    </row>
    <row r="101" s="1" customFormat="1" ht="16.5" customHeight="1">
      <c r="B101" s="35"/>
      <c r="C101" s="210" t="s">
        <v>145</v>
      </c>
      <c r="D101" s="210" t="s">
        <v>135</v>
      </c>
      <c r="E101" s="211" t="s">
        <v>146</v>
      </c>
      <c r="F101" s="212" t="s">
        <v>147</v>
      </c>
      <c r="G101" s="213" t="s">
        <v>138</v>
      </c>
      <c r="H101" s="214">
        <v>167</v>
      </c>
      <c r="I101" s="215"/>
      <c r="J101" s="216">
        <f>ROUND(I101*H101,2)</f>
        <v>0</v>
      </c>
      <c r="K101" s="212" t="s">
        <v>139</v>
      </c>
      <c r="L101" s="217"/>
      <c r="M101" s="218" t="s">
        <v>35</v>
      </c>
      <c r="N101" s="219" t="s">
        <v>48</v>
      </c>
      <c r="O101" s="76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14" t="s">
        <v>83</v>
      </c>
      <c r="AT101" s="14" t="s">
        <v>135</v>
      </c>
      <c r="AU101" s="14" t="s">
        <v>81</v>
      </c>
      <c r="AY101" s="14" t="s">
        <v>134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4" t="s">
        <v>140</v>
      </c>
      <c r="BK101" s="222">
        <f>ROUND(I101*H101,2)</f>
        <v>0</v>
      </c>
      <c r="BL101" s="14" t="s">
        <v>81</v>
      </c>
      <c r="BM101" s="14" t="s">
        <v>148</v>
      </c>
    </row>
    <row r="102" s="1" customFormat="1" ht="16.5" customHeight="1">
      <c r="B102" s="35"/>
      <c r="C102" s="210" t="s">
        <v>140</v>
      </c>
      <c r="D102" s="210" t="s">
        <v>135</v>
      </c>
      <c r="E102" s="211" t="s">
        <v>149</v>
      </c>
      <c r="F102" s="212" t="s">
        <v>150</v>
      </c>
      <c r="G102" s="213" t="s">
        <v>138</v>
      </c>
      <c r="H102" s="214">
        <v>25</v>
      </c>
      <c r="I102" s="215"/>
      <c r="J102" s="216">
        <f>ROUND(I102*H102,2)</f>
        <v>0</v>
      </c>
      <c r="K102" s="212" t="s">
        <v>139</v>
      </c>
      <c r="L102" s="217"/>
      <c r="M102" s="218" t="s">
        <v>35</v>
      </c>
      <c r="N102" s="219" t="s">
        <v>48</v>
      </c>
      <c r="O102" s="76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14" t="s">
        <v>83</v>
      </c>
      <c r="AT102" s="14" t="s">
        <v>135</v>
      </c>
      <c r="AU102" s="14" t="s">
        <v>81</v>
      </c>
      <c r="AY102" s="14" t="s">
        <v>134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4" t="s">
        <v>140</v>
      </c>
      <c r="BK102" s="222">
        <f>ROUND(I102*H102,2)</f>
        <v>0</v>
      </c>
      <c r="BL102" s="14" t="s">
        <v>81</v>
      </c>
      <c r="BM102" s="14" t="s">
        <v>151</v>
      </c>
    </row>
    <row r="103" s="1" customFormat="1" ht="16.5" customHeight="1">
      <c r="B103" s="35"/>
      <c r="C103" s="210" t="s">
        <v>152</v>
      </c>
      <c r="D103" s="210" t="s">
        <v>135</v>
      </c>
      <c r="E103" s="211" t="s">
        <v>153</v>
      </c>
      <c r="F103" s="212" t="s">
        <v>154</v>
      </c>
      <c r="G103" s="213" t="s">
        <v>138</v>
      </c>
      <c r="H103" s="214">
        <v>25</v>
      </c>
      <c r="I103" s="215"/>
      <c r="J103" s="216">
        <f>ROUND(I103*H103,2)</f>
        <v>0</v>
      </c>
      <c r="K103" s="212" t="s">
        <v>139</v>
      </c>
      <c r="L103" s="217"/>
      <c r="M103" s="218" t="s">
        <v>35</v>
      </c>
      <c r="N103" s="219" t="s">
        <v>48</v>
      </c>
      <c r="O103" s="76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14" t="s">
        <v>83</v>
      </c>
      <c r="AT103" s="14" t="s">
        <v>135</v>
      </c>
      <c r="AU103" s="14" t="s">
        <v>81</v>
      </c>
      <c r="AY103" s="14" t="s">
        <v>134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4" t="s">
        <v>140</v>
      </c>
      <c r="BK103" s="222">
        <f>ROUND(I103*H103,2)</f>
        <v>0</v>
      </c>
      <c r="BL103" s="14" t="s">
        <v>81</v>
      </c>
      <c r="BM103" s="14" t="s">
        <v>155</v>
      </c>
    </row>
    <row r="104" s="1" customFormat="1" ht="16.5" customHeight="1">
      <c r="B104" s="35"/>
      <c r="C104" s="210" t="s">
        <v>156</v>
      </c>
      <c r="D104" s="210" t="s">
        <v>135</v>
      </c>
      <c r="E104" s="211" t="s">
        <v>157</v>
      </c>
      <c r="F104" s="212" t="s">
        <v>158</v>
      </c>
      <c r="G104" s="213" t="s">
        <v>138</v>
      </c>
      <c r="H104" s="214">
        <v>44</v>
      </c>
      <c r="I104" s="215"/>
      <c r="J104" s="216">
        <f>ROUND(I104*H104,2)</f>
        <v>0</v>
      </c>
      <c r="K104" s="212" t="s">
        <v>139</v>
      </c>
      <c r="L104" s="217"/>
      <c r="M104" s="218" t="s">
        <v>35</v>
      </c>
      <c r="N104" s="219" t="s">
        <v>48</v>
      </c>
      <c r="O104" s="76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14" t="s">
        <v>83</v>
      </c>
      <c r="AT104" s="14" t="s">
        <v>135</v>
      </c>
      <c r="AU104" s="14" t="s">
        <v>81</v>
      </c>
      <c r="AY104" s="14" t="s">
        <v>134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4" t="s">
        <v>140</v>
      </c>
      <c r="BK104" s="222">
        <f>ROUND(I104*H104,2)</f>
        <v>0</v>
      </c>
      <c r="BL104" s="14" t="s">
        <v>81</v>
      </c>
      <c r="BM104" s="14" t="s">
        <v>159</v>
      </c>
    </row>
    <row r="105" s="1" customFormat="1" ht="16.5" customHeight="1">
      <c r="B105" s="35"/>
      <c r="C105" s="210" t="s">
        <v>160</v>
      </c>
      <c r="D105" s="210" t="s">
        <v>135</v>
      </c>
      <c r="E105" s="211" t="s">
        <v>161</v>
      </c>
      <c r="F105" s="212" t="s">
        <v>162</v>
      </c>
      <c r="G105" s="213" t="s">
        <v>138</v>
      </c>
      <c r="H105" s="214">
        <v>8</v>
      </c>
      <c r="I105" s="215"/>
      <c r="J105" s="216">
        <f>ROUND(I105*H105,2)</f>
        <v>0</v>
      </c>
      <c r="K105" s="212" t="s">
        <v>139</v>
      </c>
      <c r="L105" s="217"/>
      <c r="M105" s="218" t="s">
        <v>35</v>
      </c>
      <c r="N105" s="219" t="s">
        <v>48</v>
      </c>
      <c r="O105" s="76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14" t="s">
        <v>83</v>
      </c>
      <c r="AT105" s="14" t="s">
        <v>135</v>
      </c>
      <c r="AU105" s="14" t="s">
        <v>81</v>
      </c>
      <c r="AY105" s="14" t="s">
        <v>134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4" t="s">
        <v>140</v>
      </c>
      <c r="BK105" s="222">
        <f>ROUND(I105*H105,2)</f>
        <v>0</v>
      </c>
      <c r="BL105" s="14" t="s">
        <v>81</v>
      </c>
      <c r="BM105" s="14" t="s">
        <v>163</v>
      </c>
    </row>
    <row r="106" s="1" customFormat="1" ht="16.5" customHeight="1">
      <c r="B106" s="35"/>
      <c r="C106" s="210" t="s">
        <v>164</v>
      </c>
      <c r="D106" s="210" t="s">
        <v>135</v>
      </c>
      <c r="E106" s="211" t="s">
        <v>165</v>
      </c>
      <c r="F106" s="212" t="s">
        <v>166</v>
      </c>
      <c r="G106" s="213" t="s">
        <v>138</v>
      </c>
      <c r="H106" s="214">
        <v>8</v>
      </c>
      <c r="I106" s="215"/>
      <c r="J106" s="216">
        <f>ROUND(I106*H106,2)</f>
        <v>0</v>
      </c>
      <c r="K106" s="212" t="s">
        <v>139</v>
      </c>
      <c r="L106" s="217"/>
      <c r="M106" s="218" t="s">
        <v>35</v>
      </c>
      <c r="N106" s="219" t="s">
        <v>48</v>
      </c>
      <c r="O106" s="76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14" t="s">
        <v>83</v>
      </c>
      <c r="AT106" s="14" t="s">
        <v>135</v>
      </c>
      <c r="AU106" s="14" t="s">
        <v>81</v>
      </c>
      <c r="AY106" s="14" t="s">
        <v>134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4" t="s">
        <v>140</v>
      </c>
      <c r="BK106" s="222">
        <f>ROUND(I106*H106,2)</f>
        <v>0</v>
      </c>
      <c r="BL106" s="14" t="s">
        <v>81</v>
      </c>
      <c r="BM106" s="14" t="s">
        <v>167</v>
      </c>
    </row>
    <row r="107" s="1" customFormat="1" ht="16.5" customHeight="1">
      <c r="B107" s="35"/>
      <c r="C107" s="210" t="s">
        <v>168</v>
      </c>
      <c r="D107" s="210" t="s">
        <v>135</v>
      </c>
      <c r="E107" s="211" t="s">
        <v>169</v>
      </c>
      <c r="F107" s="212" t="s">
        <v>170</v>
      </c>
      <c r="G107" s="213" t="s">
        <v>138</v>
      </c>
      <c r="H107" s="214">
        <v>12</v>
      </c>
      <c r="I107" s="215"/>
      <c r="J107" s="216">
        <f>ROUND(I107*H107,2)</f>
        <v>0</v>
      </c>
      <c r="K107" s="212" t="s">
        <v>139</v>
      </c>
      <c r="L107" s="217"/>
      <c r="M107" s="218" t="s">
        <v>35</v>
      </c>
      <c r="N107" s="219" t="s">
        <v>48</v>
      </c>
      <c r="O107" s="76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14" t="s">
        <v>83</v>
      </c>
      <c r="AT107" s="14" t="s">
        <v>135</v>
      </c>
      <c r="AU107" s="14" t="s">
        <v>81</v>
      </c>
      <c r="AY107" s="14" t="s">
        <v>134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4" t="s">
        <v>140</v>
      </c>
      <c r="BK107" s="222">
        <f>ROUND(I107*H107,2)</f>
        <v>0</v>
      </c>
      <c r="BL107" s="14" t="s">
        <v>81</v>
      </c>
      <c r="BM107" s="14" t="s">
        <v>171</v>
      </c>
    </row>
    <row r="108" s="1" customFormat="1" ht="16.5" customHeight="1">
      <c r="B108" s="35"/>
      <c r="C108" s="210" t="s">
        <v>172</v>
      </c>
      <c r="D108" s="210" t="s">
        <v>135</v>
      </c>
      <c r="E108" s="211" t="s">
        <v>173</v>
      </c>
      <c r="F108" s="212" t="s">
        <v>174</v>
      </c>
      <c r="G108" s="213" t="s">
        <v>138</v>
      </c>
      <c r="H108" s="214">
        <v>35</v>
      </c>
      <c r="I108" s="215"/>
      <c r="J108" s="216">
        <f>ROUND(I108*H108,2)</f>
        <v>0</v>
      </c>
      <c r="K108" s="212" t="s">
        <v>139</v>
      </c>
      <c r="L108" s="217"/>
      <c r="M108" s="218" t="s">
        <v>35</v>
      </c>
      <c r="N108" s="219" t="s">
        <v>48</v>
      </c>
      <c r="O108" s="76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14" t="s">
        <v>83</v>
      </c>
      <c r="AT108" s="14" t="s">
        <v>135</v>
      </c>
      <c r="AU108" s="14" t="s">
        <v>81</v>
      </c>
      <c r="AY108" s="14" t="s">
        <v>134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4" t="s">
        <v>140</v>
      </c>
      <c r="BK108" s="222">
        <f>ROUND(I108*H108,2)</f>
        <v>0</v>
      </c>
      <c r="BL108" s="14" t="s">
        <v>81</v>
      </c>
      <c r="BM108" s="14" t="s">
        <v>175</v>
      </c>
    </row>
    <row r="109" s="1" customFormat="1" ht="22.5" customHeight="1">
      <c r="B109" s="35"/>
      <c r="C109" s="210" t="s">
        <v>176</v>
      </c>
      <c r="D109" s="210" t="s">
        <v>135</v>
      </c>
      <c r="E109" s="211" t="s">
        <v>177</v>
      </c>
      <c r="F109" s="212" t="s">
        <v>178</v>
      </c>
      <c r="G109" s="213" t="s">
        <v>138</v>
      </c>
      <c r="H109" s="214">
        <v>450</v>
      </c>
      <c r="I109" s="215"/>
      <c r="J109" s="216">
        <f>ROUND(I109*H109,2)</f>
        <v>0</v>
      </c>
      <c r="K109" s="212" t="s">
        <v>179</v>
      </c>
      <c r="L109" s="217"/>
      <c r="M109" s="218" t="s">
        <v>35</v>
      </c>
      <c r="N109" s="219" t="s">
        <v>48</v>
      </c>
      <c r="O109" s="76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14" t="s">
        <v>83</v>
      </c>
      <c r="AT109" s="14" t="s">
        <v>135</v>
      </c>
      <c r="AU109" s="14" t="s">
        <v>81</v>
      </c>
      <c r="AY109" s="14" t="s">
        <v>134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4" t="s">
        <v>140</v>
      </c>
      <c r="BK109" s="222">
        <f>ROUND(I109*H109,2)</f>
        <v>0</v>
      </c>
      <c r="BL109" s="14" t="s">
        <v>81</v>
      </c>
      <c r="BM109" s="14" t="s">
        <v>180</v>
      </c>
    </row>
    <row r="110" s="1" customFormat="1" ht="45" customHeight="1">
      <c r="B110" s="35"/>
      <c r="C110" s="223" t="s">
        <v>181</v>
      </c>
      <c r="D110" s="223" t="s">
        <v>182</v>
      </c>
      <c r="E110" s="224" t="s">
        <v>183</v>
      </c>
      <c r="F110" s="225" t="s">
        <v>184</v>
      </c>
      <c r="G110" s="226" t="s">
        <v>138</v>
      </c>
      <c r="H110" s="227">
        <v>329</v>
      </c>
      <c r="I110" s="228"/>
      <c r="J110" s="229">
        <f>ROUND(I110*H110,2)</f>
        <v>0</v>
      </c>
      <c r="K110" s="225" t="s">
        <v>139</v>
      </c>
      <c r="L110" s="40"/>
      <c r="M110" s="230" t="s">
        <v>35</v>
      </c>
      <c r="N110" s="231" t="s">
        <v>48</v>
      </c>
      <c r="O110" s="76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AR110" s="14" t="s">
        <v>81</v>
      </c>
      <c r="AT110" s="14" t="s">
        <v>182</v>
      </c>
      <c r="AU110" s="14" t="s">
        <v>81</v>
      </c>
      <c r="AY110" s="14" t="s">
        <v>134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4" t="s">
        <v>140</v>
      </c>
      <c r="BK110" s="222">
        <f>ROUND(I110*H110,2)</f>
        <v>0</v>
      </c>
      <c r="BL110" s="14" t="s">
        <v>81</v>
      </c>
      <c r="BM110" s="14" t="s">
        <v>185</v>
      </c>
    </row>
    <row r="111" s="1" customFormat="1" ht="45" customHeight="1">
      <c r="B111" s="35"/>
      <c r="C111" s="223" t="s">
        <v>186</v>
      </c>
      <c r="D111" s="223" t="s">
        <v>182</v>
      </c>
      <c r="E111" s="224" t="s">
        <v>187</v>
      </c>
      <c r="F111" s="225" t="s">
        <v>188</v>
      </c>
      <c r="G111" s="226" t="s">
        <v>138</v>
      </c>
      <c r="H111" s="227">
        <v>25</v>
      </c>
      <c r="I111" s="228"/>
      <c r="J111" s="229">
        <f>ROUND(I111*H111,2)</f>
        <v>0</v>
      </c>
      <c r="K111" s="225" t="s">
        <v>139</v>
      </c>
      <c r="L111" s="40"/>
      <c r="M111" s="230" t="s">
        <v>35</v>
      </c>
      <c r="N111" s="231" t="s">
        <v>48</v>
      </c>
      <c r="O111" s="76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14" t="s">
        <v>81</v>
      </c>
      <c r="AT111" s="14" t="s">
        <v>182</v>
      </c>
      <c r="AU111" s="14" t="s">
        <v>81</v>
      </c>
      <c r="AY111" s="14" t="s">
        <v>134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4" t="s">
        <v>140</v>
      </c>
      <c r="BK111" s="222">
        <f>ROUND(I111*H111,2)</f>
        <v>0</v>
      </c>
      <c r="BL111" s="14" t="s">
        <v>81</v>
      </c>
      <c r="BM111" s="14" t="s">
        <v>189</v>
      </c>
    </row>
    <row r="112" s="1" customFormat="1" ht="45" customHeight="1">
      <c r="B112" s="35"/>
      <c r="C112" s="223" t="s">
        <v>190</v>
      </c>
      <c r="D112" s="223" t="s">
        <v>182</v>
      </c>
      <c r="E112" s="224" t="s">
        <v>191</v>
      </c>
      <c r="F112" s="225" t="s">
        <v>192</v>
      </c>
      <c r="G112" s="226" t="s">
        <v>138</v>
      </c>
      <c r="H112" s="227">
        <v>25</v>
      </c>
      <c r="I112" s="228"/>
      <c r="J112" s="229">
        <f>ROUND(I112*H112,2)</f>
        <v>0</v>
      </c>
      <c r="K112" s="225" t="s">
        <v>139</v>
      </c>
      <c r="L112" s="40"/>
      <c r="M112" s="230" t="s">
        <v>35</v>
      </c>
      <c r="N112" s="231" t="s">
        <v>48</v>
      </c>
      <c r="O112" s="76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14" t="s">
        <v>81</v>
      </c>
      <c r="AT112" s="14" t="s">
        <v>182</v>
      </c>
      <c r="AU112" s="14" t="s">
        <v>81</v>
      </c>
      <c r="AY112" s="14" t="s">
        <v>134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4" t="s">
        <v>140</v>
      </c>
      <c r="BK112" s="222">
        <f>ROUND(I112*H112,2)</f>
        <v>0</v>
      </c>
      <c r="BL112" s="14" t="s">
        <v>81</v>
      </c>
      <c r="BM112" s="14" t="s">
        <v>193</v>
      </c>
    </row>
    <row r="113" s="1" customFormat="1" ht="33.75" customHeight="1">
      <c r="B113" s="35"/>
      <c r="C113" s="223" t="s">
        <v>194</v>
      </c>
      <c r="D113" s="223" t="s">
        <v>182</v>
      </c>
      <c r="E113" s="224" t="s">
        <v>195</v>
      </c>
      <c r="F113" s="225" t="s">
        <v>196</v>
      </c>
      <c r="G113" s="226" t="s">
        <v>138</v>
      </c>
      <c r="H113" s="227">
        <v>69</v>
      </c>
      <c r="I113" s="228"/>
      <c r="J113" s="229">
        <f>ROUND(I113*H113,2)</f>
        <v>0</v>
      </c>
      <c r="K113" s="225" t="s">
        <v>139</v>
      </c>
      <c r="L113" s="40"/>
      <c r="M113" s="230" t="s">
        <v>35</v>
      </c>
      <c r="N113" s="231" t="s">
        <v>48</v>
      </c>
      <c r="O113" s="76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14" t="s">
        <v>81</v>
      </c>
      <c r="AT113" s="14" t="s">
        <v>182</v>
      </c>
      <c r="AU113" s="14" t="s">
        <v>81</v>
      </c>
      <c r="AY113" s="14" t="s">
        <v>134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4" t="s">
        <v>140</v>
      </c>
      <c r="BK113" s="222">
        <f>ROUND(I113*H113,2)</f>
        <v>0</v>
      </c>
      <c r="BL113" s="14" t="s">
        <v>81</v>
      </c>
      <c r="BM113" s="14" t="s">
        <v>197</v>
      </c>
    </row>
    <row r="114" s="1" customFormat="1" ht="33.75" customHeight="1">
      <c r="B114" s="35"/>
      <c r="C114" s="223" t="s">
        <v>8</v>
      </c>
      <c r="D114" s="223" t="s">
        <v>182</v>
      </c>
      <c r="E114" s="224" t="s">
        <v>198</v>
      </c>
      <c r="F114" s="225" t="s">
        <v>199</v>
      </c>
      <c r="G114" s="226" t="s">
        <v>138</v>
      </c>
      <c r="H114" s="227">
        <v>63</v>
      </c>
      <c r="I114" s="228"/>
      <c r="J114" s="229">
        <f>ROUND(I114*H114,2)</f>
        <v>0</v>
      </c>
      <c r="K114" s="225" t="s">
        <v>139</v>
      </c>
      <c r="L114" s="40"/>
      <c r="M114" s="230" t="s">
        <v>35</v>
      </c>
      <c r="N114" s="231" t="s">
        <v>48</v>
      </c>
      <c r="O114" s="76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AR114" s="14" t="s">
        <v>81</v>
      </c>
      <c r="AT114" s="14" t="s">
        <v>182</v>
      </c>
      <c r="AU114" s="14" t="s">
        <v>81</v>
      </c>
      <c r="AY114" s="14" t="s">
        <v>134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4" t="s">
        <v>140</v>
      </c>
      <c r="BK114" s="222">
        <f>ROUND(I114*H114,2)</f>
        <v>0</v>
      </c>
      <c r="BL114" s="14" t="s">
        <v>81</v>
      </c>
      <c r="BM114" s="14" t="s">
        <v>200</v>
      </c>
    </row>
    <row r="115" s="1" customFormat="1" ht="33.75" customHeight="1">
      <c r="B115" s="35"/>
      <c r="C115" s="223" t="s">
        <v>201</v>
      </c>
      <c r="D115" s="223" t="s">
        <v>182</v>
      </c>
      <c r="E115" s="224" t="s">
        <v>202</v>
      </c>
      <c r="F115" s="225" t="s">
        <v>203</v>
      </c>
      <c r="G115" s="226" t="s">
        <v>204</v>
      </c>
      <c r="H115" s="227">
        <v>8</v>
      </c>
      <c r="I115" s="228"/>
      <c r="J115" s="229">
        <f>ROUND(I115*H115,2)</f>
        <v>0</v>
      </c>
      <c r="K115" s="225" t="s">
        <v>139</v>
      </c>
      <c r="L115" s="40"/>
      <c r="M115" s="230" t="s">
        <v>35</v>
      </c>
      <c r="N115" s="231" t="s">
        <v>48</v>
      </c>
      <c r="O115" s="76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14" t="s">
        <v>81</v>
      </c>
      <c r="AT115" s="14" t="s">
        <v>182</v>
      </c>
      <c r="AU115" s="14" t="s">
        <v>81</v>
      </c>
      <c r="AY115" s="14" t="s">
        <v>134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4" t="s">
        <v>140</v>
      </c>
      <c r="BK115" s="222">
        <f>ROUND(I115*H115,2)</f>
        <v>0</v>
      </c>
      <c r="BL115" s="14" t="s">
        <v>81</v>
      </c>
      <c r="BM115" s="14" t="s">
        <v>205</v>
      </c>
    </row>
    <row r="116" s="1" customFormat="1" ht="33.75" customHeight="1">
      <c r="B116" s="35"/>
      <c r="C116" s="223" t="s">
        <v>206</v>
      </c>
      <c r="D116" s="223" t="s">
        <v>182</v>
      </c>
      <c r="E116" s="224" t="s">
        <v>207</v>
      </c>
      <c r="F116" s="225" t="s">
        <v>208</v>
      </c>
      <c r="G116" s="226" t="s">
        <v>204</v>
      </c>
      <c r="H116" s="227">
        <v>4</v>
      </c>
      <c r="I116" s="228"/>
      <c r="J116" s="229">
        <f>ROUND(I116*H116,2)</f>
        <v>0</v>
      </c>
      <c r="K116" s="225" t="s">
        <v>139</v>
      </c>
      <c r="L116" s="40"/>
      <c r="M116" s="230" t="s">
        <v>35</v>
      </c>
      <c r="N116" s="231" t="s">
        <v>48</v>
      </c>
      <c r="O116" s="76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14" t="s">
        <v>81</v>
      </c>
      <c r="AT116" s="14" t="s">
        <v>182</v>
      </c>
      <c r="AU116" s="14" t="s">
        <v>81</v>
      </c>
      <c r="AY116" s="14" t="s">
        <v>134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4" t="s">
        <v>140</v>
      </c>
      <c r="BK116" s="222">
        <f>ROUND(I116*H116,2)</f>
        <v>0</v>
      </c>
      <c r="BL116" s="14" t="s">
        <v>81</v>
      </c>
      <c r="BM116" s="14" t="s">
        <v>209</v>
      </c>
    </row>
    <row r="117" s="1" customFormat="1" ht="33.75" customHeight="1">
      <c r="B117" s="35"/>
      <c r="C117" s="223" t="s">
        <v>210</v>
      </c>
      <c r="D117" s="223" t="s">
        <v>182</v>
      </c>
      <c r="E117" s="224" t="s">
        <v>211</v>
      </c>
      <c r="F117" s="225" t="s">
        <v>212</v>
      </c>
      <c r="G117" s="226" t="s">
        <v>204</v>
      </c>
      <c r="H117" s="227">
        <v>10</v>
      </c>
      <c r="I117" s="228"/>
      <c r="J117" s="229">
        <f>ROUND(I117*H117,2)</f>
        <v>0</v>
      </c>
      <c r="K117" s="225" t="s">
        <v>139</v>
      </c>
      <c r="L117" s="40"/>
      <c r="M117" s="230" t="s">
        <v>35</v>
      </c>
      <c r="N117" s="231" t="s">
        <v>48</v>
      </c>
      <c r="O117" s="76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14" t="s">
        <v>81</v>
      </c>
      <c r="AT117" s="14" t="s">
        <v>182</v>
      </c>
      <c r="AU117" s="14" t="s">
        <v>81</v>
      </c>
      <c r="AY117" s="14" t="s">
        <v>134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4" t="s">
        <v>140</v>
      </c>
      <c r="BK117" s="222">
        <f>ROUND(I117*H117,2)</f>
        <v>0</v>
      </c>
      <c r="BL117" s="14" t="s">
        <v>81</v>
      </c>
      <c r="BM117" s="14" t="s">
        <v>213</v>
      </c>
    </row>
    <row r="118" s="1" customFormat="1" ht="33.75" customHeight="1">
      <c r="B118" s="35"/>
      <c r="C118" s="223" t="s">
        <v>214</v>
      </c>
      <c r="D118" s="223" t="s">
        <v>182</v>
      </c>
      <c r="E118" s="224" t="s">
        <v>215</v>
      </c>
      <c r="F118" s="225" t="s">
        <v>216</v>
      </c>
      <c r="G118" s="226" t="s">
        <v>204</v>
      </c>
      <c r="H118" s="227">
        <v>4</v>
      </c>
      <c r="I118" s="228"/>
      <c r="J118" s="229">
        <f>ROUND(I118*H118,2)</f>
        <v>0</v>
      </c>
      <c r="K118" s="225" t="s">
        <v>139</v>
      </c>
      <c r="L118" s="40"/>
      <c r="M118" s="230" t="s">
        <v>35</v>
      </c>
      <c r="N118" s="231" t="s">
        <v>48</v>
      </c>
      <c r="O118" s="76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14" t="s">
        <v>81</v>
      </c>
      <c r="AT118" s="14" t="s">
        <v>182</v>
      </c>
      <c r="AU118" s="14" t="s">
        <v>81</v>
      </c>
      <c r="AY118" s="14" t="s">
        <v>134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4" t="s">
        <v>140</v>
      </c>
      <c r="BK118" s="222">
        <f>ROUND(I118*H118,2)</f>
        <v>0</v>
      </c>
      <c r="BL118" s="14" t="s">
        <v>81</v>
      </c>
      <c r="BM118" s="14" t="s">
        <v>217</v>
      </c>
    </row>
    <row r="119" s="1" customFormat="1" ht="33.75" customHeight="1">
      <c r="B119" s="35"/>
      <c r="C119" s="223" t="s">
        <v>218</v>
      </c>
      <c r="D119" s="223" t="s">
        <v>182</v>
      </c>
      <c r="E119" s="224" t="s">
        <v>219</v>
      </c>
      <c r="F119" s="225" t="s">
        <v>220</v>
      </c>
      <c r="G119" s="226" t="s">
        <v>204</v>
      </c>
      <c r="H119" s="227">
        <v>2</v>
      </c>
      <c r="I119" s="228"/>
      <c r="J119" s="229">
        <f>ROUND(I119*H119,2)</f>
        <v>0</v>
      </c>
      <c r="K119" s="225" t="s">
        <v>139</v>
      </c>
      <c r="L119" s="40"/>
      <c r="M119" s="230" t="s">
        <v>35</v>
      </c>
      <c r="N119" s="231" t="s">
        <v>48</v>
      </c>
      <c r="O119" s="76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14" t="s">
        <v>81</v>
      </c>
      <c r="AT119" s="14" t="s">
        <v>182</v>
      </c>
      <c r="AU119" s="14" t="s">
        <v>81</v>
      </c>
      <c r="AY119" s="14" t="s">
        <v>134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140</v>
      </c>
      <c r="BK119" s="222">
        <f>ROUND(I119*H119,2)</f>
        <v>0</v>
      </c>
      <c r="BL119" s="14" t="s">
        <v>81</v>
      </c>
      <c r="BM119" s="14" t="s">
        <v>221</v>
      </c>
    </row>
    <row r="120" s="1" customFormat="1" ht="33.75" customHeight="1">
      <c r="B120" s="35"/>
      <c r="C120" s="223" t="s">
        <v>7</v>
      </c>
      <c r="D120" s="223" t="s">
        <v>182</v>
      </c>
      <c r="E120" s="224" t="s">
        <v>222</v>
      </c>
      <c r="F120" s="225" t="s">
        <v>223</v>
      </c>
      <c r="G120" s="226" t="s">
        <v>204</v>
      </c>
      <c r="H120" s="227">
        <v>6</v>
      </c>
      <c r="I120" s="228"/>
      <c r="J120" s="229">
        <f>ROUND(I120*H120,2)</f>
        <v>0</v>
      </c>
      <c r="K120" s="225" t="s">
        <v>139</v>
      </c>
      <c r="L120" s="40"/>
      <c r="M120" s="230" t="s">
        <v>35</v>
      </c>
      <c r="N120" s="231" t="s">
        <v>48</v>
      </c>
      <c r="O120" s="76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14" t="s">
        <v>81</v>
      </c>
      <c r="AT120" s="14" t="s">
        <v>182</v>
      </c>
      <c r="AU120" s="14" t="s">
        <v>81</v>
      </c>
      <c r="AY120" s="14" t="s">
        <v>134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140</v>
      </c>
      <c r="BK120" s="222">
        <f>ROUND(I120*H120,2)</f>
        <v>0</v>
      </c>
      <c r="BL120" s="14" t="s">
        <v>81</v>
      </c>
      <c r="BM120" s="14" t="s">
        <v>224</v>
      </c>
    </row>
    <row r="121" s="1" customFormat="1" ht="22.5" customHeight="1">
      <c r="B121" s="35"/>
      <c r="C121" s="223" t="s">
        <v>225</v>
      </c>
      <c r="D121" s="223" t="s">
        <v>182</v>
      </c>
      <c r="E121" s="224" t="s">
        <v>226</v>
      </c>
      <c r="F121" s="225" t="s">
        <v>227</v>
      </c>
      <c r="G121" s="226" t="s">
        <v>204</v>
      </c>
      <c r="H121" s="227">
        <v>32</v>
      </c>
      <c r="I121" s="228"/>
      <c r="J121" s="229">
        <f>ROUND(I121*H121,2)</f>
        <v>0</v>
      </c>
      <c r="K121" s="225" t="s">
        <v>139</v>
      </c>
      <c r="L121" s="40"/>
      <c r="M121" s="230" t="s">
        <v>35</v>
      </c>
      <c r="N121" s="231" t="s">
        <v>48</v>
      </c>
      <c r="O121" s="76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14" t="s">
        <v>81</v>
      </c>
      <c r="AT121" s="14" t="s">
        <v>182</v>
      </c>
      <c r="AU121" s="14" t="s">
        <v>81</v>
      </c>
      <c r="AY121" s="14" t="s">
        <v>134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140</v>
      </c>
      <c r="BK121" s="222">
        <f>ROUND(I121*H121,2)</f>
        <v>0</v>
      </c>
      <c r="BL121" s="14" t="s">
        <v>81</v>
      </c>
      <c r="BM121" s="14" t="s">
        <v>228</v>
      </c>
    </row>
    <row r="122" s="1" customFormat="1" ht="33.75" customHeight="1">
      <c r="B122" s="35"/>
      <c r="C122" s="223" t="s">
        <v>229</v>
      </c>
      <c r="D122" s="223" t="s">
        <v>182</v>
      </c>
      <c r="E122" s="224" t="s">
        <v>230</v>
      </c>
      <c r="F122" s="225" t="s">
        <v>231</v>
      </c>
      <c r="G122" s="226" t="s">
        <v>138</v>
      </c>
      <c r="H122" s="227">
        <v>35</v>
      </c>
      <c r="I122" s="228"/>
      <c r="J122" s="229">
        <f>ROUND(I122*H122,2)</f>
        <v>0</v>
      </c>
      <c r="K122" s="225" t="s">
        <v>139</v>
      </c>
      <c r="L122" s="40"/>
      <c r="M122" s="230" t="s">
        <v>35</v>
      </c>
      <c r="N122" s="231" t="s">
        <v>48</v>
      </c>
      <c r="O122" s="76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14" t="s">
        <v>81</v>
      </c>
      <c r="AT122" s="14" t="s">
        <v>182</v>
      </c>
      <c r="AU122" s="14" t="s">
        <v>81</v>
      </c>
      <c r="AY122" s="14" t="s">
        <v>134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140</v>
      </c>
      <c r="BK122" s="222">
        <f>ROUND(I122*H122,2)</f>
        <v>0</v>
      </c>
      <c r="BL122" s="14" t="s">
        <v>81</v>
      </c>
      <c r="BM122" s="14" t="s">
        <v>232</v>
      </c>
    </row>
    <row r="123" s="1" customFormat="1" ht="22.5" customHeight="1">
      <c r="B123" s="35"/>
      <c r="C123" s="223" t="s">
        <v>233</v>
      </c>
      <c r="D123" s="223" t="s">
        <v>182</v>
      </c>
      <c r="E123" s="224" t="s">
        <v>234</v>
      </c>
      <c r="F123" s="225" t="s">
        <v>235</v>
      </c>
      <c r="G123" s="226" t="s">
        <v>138</v>
      </c>
      <c r="H123" s="227">
        <v>52</v>
      </c>
      <c r="I123" s="228"/>
      <c r="J123" s="229">
        <f>ROUND(I123*H123,2)</f>
        <v>0</v>
      </c>
      <c r="K123" s="225" t="s">
        <v>179</v>
      </c>
      <c r="L123" s="40"/>
      <c r="M123" s="230" t="s">
        <v>35</v>
      </c>
      <c r="N123" s="231" t="s">
        <v>48</v>
      </c>
      <c r="O123" s="76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14" t="s">
        <v>81</v>
      </c>
      <c r="AT123" s="14" t="s">
        <v>182</v>
      </c>
      <c r="AU123" s="14" t="s">
        <v>81</v>
      </c>
      <c r="AY123" s="14" t="s">
        <v>134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140</v>
      </c>
      <c r="BK123" s="222">
        <f>ROUND(I123*H123,2)</f>
        <v>0</v>
      </c>
      <c r="BL123" s="14" t="s">
        <v>81</v>
      </c>
      <c r="BM123" s="14" t="s">
        <v>236</v>
      </c>
    </row>
    <row r="124" s="1" customFormat="1" ht="22.5" customHeight="1">
      <c r="B124" s="35"/>
      <c r="C124" s="223" t="s">
        <v>237</v>
      </c>
      <c r="D124" s="223" t="s">
        <v>182</v>
      </c>
      <c r="E124" s="224" t="s">
        <v>238</v>
      </c>
      <c r="F124" s="225" t="s">
        <v>239</v>
      </c>
      <c r="G124" s="226" t="s">
        <v>138</v>
      </c>
      <c r="H124" s="227">
        <v>450</v>
      </c>
      <c r="I124" s="228"/>
      <c r="J124" s="229">
        <f>ROUND(I124*H124,2)</f>
        <v>0</v>
      </c>
      <c r="K124" s="225" t="s">
        <v>179</v>
      </c>
      <c r="L124" s="40"/>
      <c r="M124" s="230" t="s">
        <v>35</v>
      </c>
      <c r="N124" s="231" t="s">
        <v>48</v>
      </c>
      <c r="O124" s="76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14" t="s">
        <v>81</v>
      </c>
      <c r="AT124" s="14" t="s">
        <v>182</v>
      </c>
      <c r="AU124" s="14" t="s">
        <v>81</v>
      </c>
      <c r="AY124" s="14" t="s">
        <v>134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140</v>
      </c>
      <c r="BK124" s="222">
        <f>ROUND(I124*H124,2)</f>
        <v>0</v>
      </c>
      <c r="BL124" s="14" t="s">
        <v>81</v>
      </c>
      <c r="BM124" s="14" t="s">
        <v>240</v>
      </c>
    </row>
    <row r="125" s="1" customFormat="1" ht="22.5" customHeight="1">
      <c r="B125" s="35"/>
      <c r="C125" s="223" t="s">
        <v>241</v>
      </c>
      <c r="D125" s="223" t="s">
        <v>182</v>
      </c>
      <c r="E125" s="224" t="s">
        <v>242</v>
      </c>
      <c r="F125" s="225" t="s">
        <v>243</v>
      </c>
      <c r="G125" s="226" t="s">
        <v>204</v>
      </c>
      <c r="H125" s="227">
        <v>8</v>
      </c>
      <c r="I125" s="228"/>
      <c r="J125" s="229">
        <f>ROUND(I125*H125,2)</f>
        <v>0</v>
      </c>
      <c r="K125" s="225" t="s">
        <v>179</v>
      </c>
      <c r="L125" s="40"/>
      <c r="M125" s="230" t="s">
        <v>35</v>
      </c>
      <c r="N125" s="231" t="s">
        <v>48</v>
      </c>
      <c r="O125" s="76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14" t="s">
        <v>81</v>
      </c>
      <c r="AT125" s="14" t="s">
        <v>182</v>
      </c>
      <c r="AU125" s="14" t="s">
        <v>81</v>
      </c>
      <c r="AY125" s="14" t="s">
        <v>134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140</v>
      </c>
      <c r="BK125" s="222">
        <f>ROUND(I125*H125,2)</f>
        <v>0</v>
      </c>
      <c r="BL125" s="14" t="s">
        <v>81</v>
      </c>
      <c r="BM125" s="14" t="s">
        <v>244</v>
      </c>
    </row>
    <row r="126" s="1" customFormat="1" ht="33.75" customHeight="1">
      <c r="B126" s="35"/>
      <c r="C126" s="223" t="s">
        <v>245</v>
      </c>
      <c r="D126" s="223" t="s">
        <v>182</v>
      </c>
      <c r="E126" s="224" t="s">
        <v>246</v>
      </c>
      <c r="F126" s="225" t="s">
        <v>247</v>
      </c>
      <c r="G126" s="226" t="s">
        <v>204</v>
      </c>
      <c r="H126" s="227">
        <v>8</v>
      </c>
      <c r="I126" s="228"/>
      <c r="J126" s="229">
        <f>ROUND(I126*H126,2)</f>
        <v>0</v>
      </c>
      <c r="K126" s="225" t="s">
        <v>139</v>
      </c>
      <c r="L126" s="40"/>
      <c r="M126" s="230" t="s">
        <v>35</v>
      </c>
      <c r="N126" s="231" t="s">
        <v>48</v>
      </c>
      <c r="O126" s="76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14" t="s">
        <v>81</v>
      </c>
      <c r="AT126" s="14" t="s">
        <v>182</v>
      </c>
      <c r="AU126" s="14" t="s">
        <v>81</v>
      </c>
      <c r="AY126" s="14" t="s">
        <v>134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140</v>
      </c>
      <c r="BK126" s="222">
        <f>ROUND(I126*H126,2)</f>
        <v>0</v>
      </c>
      <c r="BL126" s="14" t="s">
        <v>81</v>
      </c>
      <c r="BM126" s="14" t="s">
        <v>248</v>
      </c>
    </row>
    <row r="127" s="1" customFormat="1" ht="22.5" customHeight="1">
      <c r="B127" s="35"/>
      <c r="C127" s="210" t="s">
        <v>249</v>
      </c>
      <c r="D127" s="210" t="s">
        <v>135</v>
      </c>
      <c r="E127" s="211" t="s">
        <v>250</v>
      </c>
      <c r="F127" s="212" t="s">
        <v>251</v>
      </c>
      <c r="G127" s="213" t="s">
        <v>204</v>
      </c>
      <c r="H127" s="214">
        <v>8</v>
      </c>
      <c r="I127" s="215"/>
      <c r="J127" s="216">
        <f>ROUND(I127*H127,2)</f>
        <v>0</v>
      </c>
      <c r="K127" s="212" t="s">
        <v>139</v>
      </c>
      <c r="L127" s="217"/>
      <c r="M127" s="218" t="s">
        <v>35</v>
      </c>
      <c r="N127" s="219" t="s">
        <v>48</v>
      </c>
      <c r="O127" s="76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14" t="s">
        <v>83</v>
      </c>
      <c r="AT127" s="14" t="s">
        <v>135</v>
      </c>
      <c r="AU127" s="14" t="s">
        <v>81</v>
      </c>
      <c r="AY127" s="14" t="s">
        <v>134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140</v>
      </c>
      <c r="BK127" s="222">
        <f>ROUND(I127*H127,2)</f>
        <v>0</v>
      </c>
      <c r="BL127" s="14" t="s">
        <v>81</v>
      </c>
      <c r="BM127" s="14" t="s">
        <v>252</v>
      </c>
    </row>
    <row r="128" s="1" customFormat="1" ht="16.5" customHeight="1">
      <c r="B128" s="35"/>
      <c r="C128" s="223" t="s">
        <v>253</v>
      </c>
      <c r="D128" s="223" t="s">
        <v>182</v>
      </c>
      <c r="E128" s="224" t="s">
        <v>254</v>
      </c>
      <c r="F128" s="225" t="s">
        <v>255</v>
      </c>
      <c r="G128" s="226" t="s">
        <v>204</v>
      </c>
      <c r="H128" s="227">
        <v>8</v>
      </c>
      <c r="I128" s="228"/>
      <c r="J128" s="229">
        <f>ROUND(I128*H128,2)</f>
        <v>0</v>
      </c>
      <c r="K128" s="225" t="s">
        <v>139</v>
      </c>
      <c r="L128" s="40"/>
      <c r="M128" s="230" t="s">
        <v>35</v>
      </c>
      <c r="N128" s="231" t="s">
        <v>48</v>
      </c>
      <c r="O128" s="76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14" t="s">
        <v>256</v>
      </c>
      <c r="AT128" s="14" t="s">
        <v>182</v>
      </c>
      <c r="AU128" s="14" t="s">
        <v>81</v>
      </c>
      <c r="AY128" s="14" t="s">
        <v>134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140</v>
      </c>
      <c r="BK128" s="222">
        <f>ROUND(I128*H128,2)</f>
        <v>0</v>
      </c>
      <c r="BL128" s="14" t="s">
        <v>256</v>
      </c>
      <c r="BM128" s="14" t="s">
        <v>257</v>
      </c>
    </row>
    <row r="129" s="1" customFormat="1" ht="22.5" customHeight="1">
      <c r="B129" s="35"/>
      <c r="C129" s="223" t="s">
        <v>258</v>
      </c>
      <c r="D129" s="223" t="s">
        <v>182</v>
      </c>
      <c r="E129" s="224" t="s">
        <v>259</v>
      </c>
      <c r="F129" s="225" t="s">
        <v>260</v>
      </c>
      <c r="G129" s="226" t="s">
        <v>138</v>
      </c>
      <c r="H129" s="227">
        <v>75</v>
      </c>
      <c r="I129" s="228"/>
      <c r="J129" s="229">
        <f>ROUND(I129*H129,2)</f>
        <v>0</v>
      </c>
      <c r="K129" s="225" t="s">
        <v>179</v>
      </c>
      <c r="L129" s="40"/>
      <c r="M129" s="230" t="s">
        <v>35</v>
      </c>
      <c r="N129" s="231" t="s">
        <v>48</v>
      </c>
      <c r="O129" s="76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14" t="s">
        <v>81</v>
      </c>
      <c r="AT129" s="14" t="s">
        <v>182</v>
      </c>
      <c r="AU129" s="14" t="s">
        <v>81</v>
      </c>
      <c r="AY129" s="14" t="s">
        <v>134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140</v>
      </c>
      <c r="BK129" s="222">
        <f>ROUND(I129*H129,2)</f>
        <v>0</v>
      </c>
      <c r="BL129" s="14" t="s">
        <v>81</v>
      </c>
      <c r="BM129" s="14" t="s">
        <v>261</v>
      </c>
    </row>
    <row r="130" s="1" customFormat="1" ht="16.5" customHeight="1">
      <c r="B130" s="35"/>
      <c r="C130" s="223" t="s">
        <v>262</v>
      </c>
      <c r="D130" s="223" t="s">
        <v>182</v>
      </c>
      <c r="E130" s="224" t="s">
        <v>263</v>
      </c>
      <c r="F130" s="225" t="s">
        <v>264</v>
      </c>
      <c r="G130" s="226" t="s">
        <v>204</v>
      </c>
      <c r="H130" s="227">
        <v>16</v>
      </c>
      <c r="I130" s="228"/>
      <c r="J130" s="229">
        <f>ROUND(I130*H130,2)</f>
        <v>0</v>
      </c>
      <c r="K130" s="225" t="s">
        <v>139</v>
      </c>
      <c r="L130" s="40"/>
      <c r="M130" s="230" t="s">
        <v>35</v>
      </c>
      <c r="N130" s="231" t="s">
        <v>48</v>
      </c>
      <c r="O130" s="76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14" t="s">
        <v>256</v>
      </c>
      <c r="AT130" s="14" t="s">
        <v>182</v>
      </c>
      <c r="AU130" s="14" t="s">
        <v>81</v>
      </c>
      <c r="AY130" s="14" t="s">
        <v>134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140</v>
      </c>
      <c r="BK130" s="222">
        <f>ROUND(I130*H130,2)</f>
        <v>0</v>
      </c>
      <c r="BL130" s="14" t="s">
        <v>256</v>
      </c>
      <c r="BM130" s="14" t="s">
        <v>265</v>
      </c>
    </row>
    <row r="131" s="1" customFormat="1" ht="16.5" customHeight="1">
      <c r="B131" s="35"/>
      <c r="C131" s="223" t="s">
        <v>266</v>
      </c>
      <c r="D131" s="223" t="s">
        <v>182</v>
      </c>
      <c r="E131" s="224" t="s">
        <v>267</v>
      </c>
      <c r="F131" s="225" t="s">
        <v>268</v>
      </c>
      <c r="G131" s="226" t="s">
        <v>269</v>
      </c>
      <c r="H131" s="227">
        <v>256</v>
      </c>
      <c r="I131" s="228"/>
      <c r="J131" s="229">
        <f>ROUND(I131*H131,2)</f>
        <v>0</v>
      </c>
      <c r="K131" s="225" t="s">
        <v>139</v>
      </c>
      <c r="L131" s="40"/>
      <c r="M131" s="230" t="s">
        <v>35</v>
      </c>
      <c r="N131" s="231" t="s">
        <v>48</v>
      </c>
      <c r="O131" s="76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14" t="s">
        <v>270</v>
      </c>
      <c r="AT131" s="14" t="s">
        <v>182</v>
      </c>
      <c r="AU131" s="14" t="s">
        <v>81</v>
      </c>
      <c r="AY131" s="14" t="s">
        <v>134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140</v>
      </c>
      <c r="BK131" s="222">
        <f>ROUND(I131*H131,2)</f>
        <v>0</v>
      </c>
      <c r="BL131" s="14" t="s">
        <v>270</v>
      </c>
      <c r="BM131" s="14" t="s">
        <v>271</v>
      </c>
    </row>
    <row r="132" s="1" customFormat="1" ht="16.5" customHeight="1">
      <c r="B132" s="35"/>
      <c r="C132" s="223" t="s">
        <v>272</v>
      </c>
      <c r="D132" s="223" t="s">
        <v>182</v>
      </c>
      <c r="E132" s="224" t="s">
        <v>273</v>
      </c>
      <c r="F132" s="225" t="s">
        <v>274</v>
      </c>
      <c r="G132" s="226" t="s">
        <v>204</v>
      </c>
      <c r="H132" s="227">
        <v>2</v>
      </c>
      <c r="I132" s="228"/>
      <c r="J132" s="229">
        <f>ROUND(I132*H132,2)</f>
        <v>0</v>
      </c>
      <c r="K132" s="225" t="s">
        <v>139</v>
      </c>
      <c r="L132" s="40"/>
      <c r="M132" s="230" t="s">
        <v>35</v>
      </c>
      <c r="N132" s="231" t="s">
        <v>48</v>
      </c>
      <c r="O132" s="76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14" t="s">
        <v>81</v>
      </c>
      <c r="AT132" s="14" t="s">
        <v>182</v>
      </c>
      <c r="AU132" s="14" t="s">
        <v>81</v>
      </c>
      <c r="AY132" s="14" t="s">
        <v>134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140</v>
      </c>
      <c r="BK132" s="222">
        <f>ROUND(I132*H132,2)</f>
        <v>0</v>
      </c>
      <c r="BL132" s="14" t="s">
        <v>81</v>
      </c>
      <c r="BM132" s="14" t="s">
        <v>275</v>
      </c>
    </row>
    <row r="133" s="11" customFormat="1" ht="25.92" customHeight="1">
      <c r="B133" s="196"/>
      <c r="C133" s="197"/>
      <c r="D133" s="198" t="s">
        <v>74</v>
      </c>
      <c r="E133" s="199" t="s">
        <v>276</v>
      </c>
      <c r="F133" s="199" t="s">
        <v>277</v>
      </c>
      <c r="G133" s="197"/>
      <c r="H133" s="197"/>
      <c r="I133" s="200"/>
      <c r="J133" s="201">
        <f>BK133</f>
        <v>0</v>
      </c>
      <c r="K133" s="197"/>
      <c r="L133" s="202"/>
      <c r="M133" s="203"/>
      <c r="N133" s="204"/>
      <c r="O133" s="204"/>
      <c r="P133" s="205">
        <f>P134+SUM(P135:P142)</f>
        <v>0</v>
      </c>
      <c r="Q133" s="204"/>
      <c r="R133" s="205">
        <f>R134+SUM(R135:R142)</f>
        <v>0</v>
      </c>
      <c r="S133" s="204"/>
      <c r="T133" s="206">
        <f>T134+SUM(T135:T142)</f>
        <v>0</v>
      </c>
      <c r="AR133" s="207" t="s">
        <v>81</v>
      </c>
      <c r="AT133" s="208" t="s">
        <v>74</v>
      </c>
      <c r="AU133" s="208" t="s">
        <v>75</v>
      </c>
      <c r="AY133" s="207" t="s">
        <v>134</v>
      </c>
      <c r="BK133" s="209">
        <f>BK134+SUM(BK135:BK142)</f>
        <v>0</v>
      </c>
    </row>
    <row r="134" s="1" customFormat="1" ht="16.5" customHeight="1">
      <c r="B134" s="35"/>
      <c r="C134" s="210" t="s">
        <v>278</v>
      </c>
      <c r="D134" s="210" t="s">
        <v>135</v>
      </c>
      <c r="E134" s="211" t="s">
        <v>279</v>
      </c>
      <c r="F134" s="212" t="s">
        <v>280</v>
      </c>
      <c r="G134" s="213" t="s">
        <v>204</v>
      </c>
      <c r="H134" s="214">
        <v>1</v>
      </c>
      <c r="I134" s="215"/>
      <c r="J134" s="216">
        <f>ROUND(I134*H134,2)</f>
        <v>0</v>
      </c>
      <c r="K134" s="212" t="s">
        <v>139</v>
      </c>
      <c r="L134" s="217"/>
      <c r="M134" s="218" t="s">
        <v>35</v>
      </c>
      <c r="N134" s="219" t="s">
        <v>48</v>
      </c>
      <c r="O134" s="76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14" t="s">
        <v>83</v>
      </c>
      <c r="AT134" s="14" t="s">
        <v>135</v>
      </c>
      <c r="AU134" s="14" t="s">
        <v>81</v>
      </c>
      <c r="AY134" s="14" t="s">
        <v>134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140</v>
      </c>
      <c r="BK134" s="222">
        <f>ROUND(I134*H134,2)</f>
        <v>0</v>
      </c>
      <c r="BL134" s="14" t="s">
        <v>81</v>
      </c>
      <c r="BM134" s="14" t="s">
        <v>281</v>
      </c>
    </row>
    <row r="135" s="1" customFormat="1" ht="22.5" customHeight="1">
      <c r="B135" s="35"/>
      <c r="C135" s="223" t="s">
        <v>282</v>
      </c>
      <c r="D135" s="223" t="s">
        <v>182</v>
      </c>
      <c r="E135" s="224" t="s">
        <v>283</v>
      </c>
      <c r="F135" s="225" t="s">
        <v>284</v>
      </c>
      <c r="G135" s="226" t="s">
        <v>204</v>
      </c>
      <c r="H135" s="227">
        <v>1</v>
      </c>
      <c r="I135" s="228"/>
      <c r="J135" s="229">
        <f>ROUND(I135*H135,2)</f>
        <v>0</v>
      </c>
      <c r="K135" s="225" t="s">
        <v>139</v>
      </c>
      <c r="L135" s="40"/>
      <c r="M135" s="230" t="s">
        <v>35</v>
      </c>
      <c r="N135" s="231" t="s">
        <v>48</v>
      </c>
      <c r="O135" s="76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14" t="s">
        <v>81</v>
      </c>
      <c r="AT135" s="14" t="s">
        <v>182</v>
      </c>
      <c r="AU135" s="14" t="s">
        <v>81</v>
      </c>
      <c r="AY135" s="14" t="s">
        <v>134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140</v>
      </c>
      <c r="BK135" s="222">
        <f>ROUND(I135*H135,2)</f>
        <v>0</v>
      </c>
      <c r="BL135" s="14" t="s">
        <v>81</v>
      </c>
      <c r="BM135" s="14" t="s">
        <v>285</v>
      </c>
    </row>
    <row r="136" s="1" customFormat="1" ht="16.5" customHeight="1">
      <c r="B136" s="35"/>
      <c r="C136" s="210" t="s">
        <v>286</v>
      </c>
      <c r="D136" s="210" t="s">
        <v>135</v>
      </c>
      <c r="E136" s="211" t="s">
        <v>287</v>
      </c>
      <c r="F136" s="212" t="s">
        <v>288</v>
      </c>
      <c r="G136" s="213" t="s">
        <v>204</v>
      </c>
      <c r="H136" s="214">
        <v>1</v>
      </c>
      <c r="I136" s="215"/>
      <c r="J136" s="216">
        <f>ROUND(I136*H136,2)</f>
        <v>0</v>
      </c>
      <c r="K136" s="212" t="s">
        <v>139</v>
      </c>
      <c r="L136" s="217"/>
      <c r="M136" s="218" t="s">
        <v>35</v>
      </c>
      <c r="N136" s="219" t="s">
        <v>48</v>
      </c>
      <c r="O136" s="76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14" t="s">
        <v>83</v>
      </c>
      <c r="AT136" s="14" t="s">
        <v>135</v>
      </c>
      <c r="AU136" s="14" t="s">
        <v>81</v>
      </c>
      <c r="AY136" s="14" t="s">
        <v>134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140</v>
      </c>
      <c r="BK136" s="222">
        <f>ROUND(I136*H136,2)</f>
        <v>0</v>
      </c>
      <c r="BL136" s="14" t="s">
        <v>81</v>
      </c>
      <c r="BM136" s="14" t="s">
        <v>289</v>
      </c>
    </row>
    <row r="137" s="1" customFormat="1" ht="16.5" customHeight="1">
      <c r="B137" s="35"/>
      <c r="C137" s="210" t="s">
        <v>290</v>
      </c>
      <c r="D137" s="210" t="s">
        <v>135</v>
      </c>
      <c r="E137" s="211" t="s">
        <v>291</v>
      </c>
      <c r="F137" s="212" t="s">
        <v>292</v>
      </c>
      <c r="G137" s="213" t="s">
        <v>204</v>
      </c>
      <c r="H137" s="214">
        <v>1</v>
      </c>
      <c r="I137" s="215"/>
      <c r="J137" s="216">
        <f>ROUND(I137*H137,2)</f>
        <v>0</v>
      </c>
      <c r="K137" s="212" t="s">
        <v>139</v>
      </c>
      <c r="L137" s="217"/>
      <c r="M137" s="218" t="s">
        <v>35</v>
      </c>
      <c r="N137" s="219" t="s">
        <v>48</v>
      </c>
      <c r="O137" s="76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14" t="s">
        <v>83</v>
      </c>
      <c r="AT137" s="14" t="s">
        <v>135</v>
      </c>
      <c r="AU137" s="14" t="s">
        <v>81</v>
      </c>
      <c r="AY137" s="14" t="s">
        <v>134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140</v>
      </c>
      <c r="BK137" s="222">
        <f>ROUND(I137*H137,2)</f>
        <v>0</v>
      </c>
      <c r="BL137" s="14" t="s">
        <v>81</v>
      </c>
      <c r="BM137" s="14" t="s">
        <v>293</v>
      </c>
    </row>
    <row r="138" s="1" customFormat="1" ht="22.5" customHeight="1">
      <c r="B138" s="35"/>
      <c r="C138" s="223" t="s">
        <v>294</v>
      </c>
      <c r="D138" s="223" t="s">
        <v>182</v>
      </c>
      <c r="E138" s="224" t="s">
        <v>295</v>
      </c>
      <c r="F138" s="225" t="s">
        <v>296</v>
      </c>
      <c r="G138" s="226" t="s">
        <v>204</v>
      </c>
      <c r="H138" s="227">
        <v>1</v>
      </c>
      <c r="I138" s="228"/>
      <c r="J138" s="229">
        <f>ROUND(I138*H138,2)</f>
        <v>0</v>
      </c>
      <c r="K138" s="225" t="s">
        <v>139</v>
      </c>
      <c r="L138" s="40"/>
      <c r="M138" s="230" t="s">
        <v>35</v>
      </c>
      <c r="N138" s="231" t="s">
        <v>48</v>
      </c>
      <c r="O138" s="76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14" t="s">
        <v>81</v>
      </c>
      <c r="AT138" s="14" t="s">
        <v>182</v>
      </c>
      <c r="AU138" s="14" t="s">
        <v>81</v>
      </c>
      <c r="AY138" s="14" t="s">
        <v>134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140</v>
      </c>
      <c r="BK138" s="222">
        <f>ROUND(I138*H138,2)</f>
        <v>0</v>
      </c>
      <c r="BL138" s="14" t="s">
        <v>81</v>
      </c>
      <c r="BM138" s="14" t="s">
        <v>297</v>
      </c>
    </row>
    <row r="139" s="1" customFormat="1" ht="16.5" customHeight="1">
      <c r="B139" s="35"/>
      <c r="C139" s="210" t="s">
        <v>298</v>
      </c>
      <c r="D139" s="210" t="s">
        <v>135</v>
      </c>
      <c r="E139" s="211" t="s">
        <v>299</v>
      </c>
      <c r="F139" s="212" t="s">
        <v>300</v>
      </c>
      <c r="G139" s="213" t="s">
        <v>204</v>
      </c>
      <c r="H139" s="214">
        <v>1</v>
      </c>
      <c r="I139" s="215"/>
      <c r="J139" s="216">
        <f>ROUND(I139*H139,2)</f>
        <v>0</v>
      </c>
      <c r="K139" s="212" t="s">
        <v>139</v>
      </c>
      <c r="L139" s="217"/>
      <c r="M139" s="218" t="s">
        <v>35</v>
      </c>
      <c r="N139" s="219" t="s">
        <v>48</v>
      </c>
      <c r="O139" s="76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14" t="s">
        <v>83</v>
      </c>
      <c r="AT139" s="14" t="s">
        <v>135</v>
      </c>
      <c r="AU139" s="14" t="s">
        <v>81</v>
      </c>
      <c r="AY139" s="14" t="s">
        <v>134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140</v>
      </c>
      <c r="BK139" s="222">
        <f>ROUND(I139*H139,2)</f>
        <v>0</v>
      </c>
      <c r="BL139" s="14" t="s">
        <v>81</v>
      </c>
      <c r="BM139" s="14" t="s">
        <v>301</v>
      </c>
    </row>
    <row r="140" s="1" customFormat="1" ht="16.5" customHeight="1">
      <c r="B140" s="35"/>
      <c r="C140" s="210" t="s">
        <v>302</v>
      </c>
      <c r="D140" s="210" t="s">
        <v>135</v>
      </c>
      <c r="E140" s="211" t="s">
        <v>303</v>
      </c>
      <c r="F140" s="212" t="s">
        <v>304</v>
      </c>
      <c r="G140" s="213" t="s">
        <v>204</v>
      </c>
      <c r="H140" s="214">
        <v>4</v>
      </c>
      <c r="I140" s="215"/>
      <c r="J140" s="216">
        <f>ROUND(I140*H140,2)</f>
        <v>0</v>
      </c>
      <c r="K140" s="212" t="s">
        <v>139</v>
      </c>
      <c r="L140" s="217"/>
      <c r="M140" s="218" t="s">
        <v>35</v>
      </c>
      <c r="N140" s="219" t="s">
        <v>48</v>
      </c>
      <c r="O140" s="76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14" t="s">
        <v>83</v>
      </c>
      <c r="AT140" s="14" t="s">
        <v>135</v>
      </c>
      <c r="AU140" s="14" t="s">
        <v>81</v>
      </c>
      <c r="AY140" s="14" t="s">
        <v>134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140</v>
      </c>
      <c r="BK140" s="222">
        <f>ROUND(I140*H140,2)</f>
        <v>0</v>
      </c>
      <c r="BL140" s="14" t="s">
        <v>81</v>
      </c>
      <c r="BM140" s="14" t="s">
        <v>305</v>
      </c>
    </row>
    <row r="141" s="1" customFormat="1" ht="22.5" customHeight="1">
      <c r="B141" s="35"/>
      <c r="C141" s="223" t="s">
        <v>306</v>
      </c>
      <c r="D141" s="223" t="s">
        <v>182</v>
      </c>
      <c r="E141" s="224" t="s">
        <v>307</v>
      </c>
      <c r="F141" s="225" t="s">
        <v>308</v>
      </c>
      <c r="G141" s="226" t="s">
        <v>204</v>
      </c>
      <c r="H141" s="227">
        <v>1</v>
      </c>
      <c r="I141" s="228"/>
      <c r="J141" s="229">
        <f>ROUND(I141*H141,2)</f>
        <v>0</v>
      </c>
      <c r="K141" s="225" t="s">
        <v>179</v>
      </c>
      <c r="L141" s="40"/>
      <c r="M141" s="230" t="s">
        <v>35</v>
      </c>
      <c r="N141" s="231" t="s">
        <v>48</v>
      </c>
      <c r="O141" s="76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14" t="s">
        <v>81</v>
      </c>
      <c r="AT141" s="14" t="s">
        <v>182</v>
      </c>
      <c r="AU141" s="14" t="s">
        <v>81</v>
      </c>
      <c r="AY141" s="14" t="s">
        <v>134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140</v>
      </c>
      <c r="BK141" s="222">
        <f>ROUND(I141*H141,2)</f>
        <v>0</v>
      </c>
      <c r="BL141" s="14" t="s">
        <v>81</v>
      </c>
      <c r="BM141" s="14" t="s">
        <v>309</v>
      </c>
    </row>
    <row r="142" s="11" customFormat="1" ht="22.8" customHeight="1">
      <c r="B142" s="196"/>
      <c r="C142" s="197"/>
      <c r="D142" s="198" t="s">
        <v>74</v>
      </c>
      <c r="E142" s="232" t="s">
        <v>310</v>
      </c>
      <c r="F142" s="232" t="s">
        <v>311</v>
      </c>
      <c r="G142" s="197"/>
      <c r="H142" s="197"/>
      <c r="I142" s="200"/>
      <c r="J142" s="233">
        <f>BK142</f>
        <v>0</v>
      </c>
      <c r="K142" s="197"/>
      <c r="L142" s="202"/>
      <c r="M142" s="203"/>
      <c r="N142" s="204"/>
      <c r="O142" s="204"/>
      <c r="P142" s="205">
        <f>SUM(P143:P151)</f>
        <v>0</v>
      </c>
      <c r="Q142" s="204"/>
      <c r="R142" s="205">
        <f>SUM(R143:R151)</f>
        <v>0</v>
      </c>
      <c r="S142" s="204"/>
      <c r="T142" s="206">
        <f>SUM(T143:T151)</f>
        <v>0</v>
      </c>
      <c r="AR142" s="207" t="s">
        <v>81</v>
      </c>
      <c r="AT142" s="208" t="s">
        <v>74</v>
      </c>
      <c r="AU142" s="208" t="s">
        <v>81</v>
      </c>
      <c r="AY142" s="207" t="s">
        <v>134</v>
      </c>
      <c r="BK142" s="209">
        <f>SUM(BK143:BK151)</f>
        <v>0</v>
      </c>
    </row>
    <row r="143" s="1" customFormat="1" ht="22.5" customHeight="1">
      <c r="B143" s="35"/>
      <c r="C143" s="210" t="s">
        <v>312</v>
      </c>
      <c r="D143" s="210" t="s">
        <v>135</v>
      </c>
      <c r="E143" s="211" t="s">
        <v>313</v>
      </c>
      <c r="F143" s="212" t="s">
        <v>314</v>
      </c>
      <c r="G143" s="213" t="s">
        <v>204</v>
      </c>
      <c r="H143" s="214">
        <v>1</v>
      </c>
      <c r="I143" s="215"/>
      <c r="J143" s="216">
        <f>ROUND(I143*H143,2)</f>
        <v>0</v>
      </c>
      <c r="K143" s="212" t="s">
        <v>139</v>
      </c>
      <c r="L143" s="217"/>
      <c r="M143" s="218" t="s">
        <v>35</v>
      </c>
      <c r="N143" s="219" t="s">
        <v>48</v>
      </c>
      <c r="O143" s="76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14" t="s">
        <v>83</v>
      </c>
      <c r="AT143" s="14" t="s">
        <v>135</v>
      </c>
      <c r="AU143" s="14" t="s">
        <v>83</v>
      </c>
      <c r="AY143" s="14" t="s">
        <v>134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140</v>
      </c>
      <c r="BK143" s="222">
        <f>ROUND(I143*H143,2)</f>
        <v>0</v>
      </c>
      <c r="BL143" s="14" t="s">
        <v>81</v>
      </c>
      <c r="BM143" s="14" t="s">
        <v>315</v>
      </c>
    </row>
    <row r="144" s="1" customFormat="1" ht="22.5" customHeight="1">
      <c r="B144" s="35"/>
      <c r="C144" s="223" t="s">
        <v>316</v>
      </c>
      <c r="D144" s="223" t="s">
        <v>182</v>
      </c>
      <c r="E144" s="224" t="s">
        <v>317</v>
      </c>
      <c r="F144" s="225" t="s">
        <v>318</v>
      </c>
      <c r="G144" s="226" t="s">
        <v>204</v>
      </c>
      <c r="H144" s="227">
        <v>1</v>
      </c>
      <c r="I144" s="228"/>
      <c r="J144" s="229">
        <f>ROUND(I144*H144,2)</f>
        <v>0</v>
      </c>
      <c r="K144" s="225" t="s">
        <v>139</v>
      </c>
      <c r="L144" s="40"/>
      <c r="M144" s="230" t="s">
        <v>35</v>
      </c>
      <c r="N144" s="231" t="s">
        <v>48</v>
      </c>
      <c r="O144" s="76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AR144" s="14" t="s">
        <v>81</v>
      </c>
      <c r="AT144" s="14" t="s">
        <v>182</v>
      </c>
      <c r="AU144" s="14" t="s">
        <v>83</v>
      </c>
      <c r="AY144" s="14" t="s">
        <v>134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140</v>
      </c>
      <c r="BK144" s="222">
        <f>ROUND(I144*H144,2)</f>
        <v>0</v>
      </c>
      <c r="BL144" s="14" t="s">
        <v>81</v>
      </c>
      <c r="BM144" s="14" t="s">
        <v>319</v>
      </c>
    </row>
    <row r="145" s="1" customFormat="1" ht="16.5" customHeight="1">
      <c r="B145" s="35"/>
      <c r="C145" s="210" t="s">
        <v>320</v>
      </c>
      <c r="D145" s="210" t="s">
        <v>135</v>
      </c>
      <c r="E145" s="211" t="s">
        <v>321</v>
      </c>
      <c r="F145" s="212" t="s">
        <v>322</v>
      </c>
      <c r="G145" s="213" t="s">
        <v>204</v>
      </c>
      <c r="H145" s="214">
        <v>1</v>
      </c>
      <c r="I145" s="215"/>
      <c r="J145" s="216">
        <f>ROUND(I145*H145,2)</f>
        <v>0</v>
      </c>
      <c r="K145" s="212" t="s">
        <v>139</v>
      </c>
      <c r="L145" s="217"/>
      <c r="M145" s="218" t="s">
        <v>35</v>
      </c>
      <c r="N145" s="219" t="s">
        <v>48</v>
      </c>
      <c r="O145" s="76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4" t="s">
        <v>83</v>
      </c>
      <c r="AT145" s="14" t="s">
        <v>135</v>
      </c>
      <c r="AU145" s="14" t="s">
        <v>83</v>
      </c>
      <c r="AY145" s="14" t="s">
        <v>134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140</v>
      </c>
      <c r="BK145" s="222">
        <f>ROUND(I145*H145,2)</f>
        <v>0</v>
      </c>
      <c r="BL145" s="14" t="s">
        <v>81</v>
      </c>
      <c r="BM145" s="14" t="s">
        <v>323</v>
      </c>
    </row>
    <row r="146" s="1" customFormat="1" ht="16.5" customHeight="1">
      <c r="B146" s="35"/>
      <c r="C146" s="210" t="s">
        <v>324</v>
      </c>
      <c r="D146" s="210" t="s">
        <v>135</v>
      </c>
      <c r="E146" s="211" t="s">
        <v>325</v>
      </c>
      <c r="F146" s="212" t="s">
        <v>326</v>
      </c>
      <c r="G146" s="213" t="s">
        <v>204</v>
      </c>
      <c r="H146" s="214">
        <v>8</v>
      </c>
      <c r="I146" s="215"/>
      <c r="J146" s="216">
        <f>ROUND(I146*H146,2)</f>
        <v>0</v>
      </c>
      <c r="K146" s="212" t="s">
        <v>139</v>
      </c>
      <c r="L146" s="217"/>
      <c r="M146" s="218" t="s">
        <v>35</v>
      </c>
      <c r="N146" s="219" t="s">
        <v>48</v>
      </c>
      <c r="O146" s="76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AR146" s="14" t="s">
        <v>83</v>
      </c>
      <c r="AT146" s="14" t="s">
        <v>135</v>
      </c>
      <c r="AU146" s="14" t="s">
        <v>83</v>
      </c>
      <c r="AY146" s="14" t="s">
        <v>134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140</v>
      </c>
      <c r="BK146" s="222">
        <f>ROUND(I146*H146,2)</f>
        <v>0</v>
      </c>
      <c r="BL146" s="14" t="s">
        <v>81</v>
      </c>
      <c r="BM146" s="14" t="s">
        <v>327</v>
      </c>
    </row>
    <row r="147" s="1" customFormat="1" ht="16.5" customHeight="1">
      <c r="B147" s="35"/>
      <c r="C147" s="223" t="s">
        <v>328</v>
      </c>
      <c r="D147" s="223" t="s">
        <v>182</v>
      </c>
      <c r="E147" s="224" t="s">
        <v>329</v>
      </c>
      <c r="F147" s="225" t="s">
        <v>330</v>
      </c>
      <c r="G147" s="226" t="s">
        <v>204</v>
      </c>
      <c r="H147" s="227">
        <v>8</v>
      </c>
      <c r="I147" s="228"/>
      <c r="J147" s="229">
        <f>ROUND(I147*H147,2)</f>
        <v>0</v>
      </c>
      <c r="K147" s="225" t="s">
        <v>139</v>
      </c>
      <c r="L147" s="40"/>
      <c r="M147" s="230" t="s">
        <v>35</v>
      </c>
      <c r="N147" s="231" t="s">
        <v>48</v>
      </c>
      <c r="O147" s="76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14" t="s">
        <v>81</v>
      </c>
      <c r="AT147" s="14" t="s">
        <v>182</v>
      </c>
      <c r="AU147" s="14" t="s">
        <v>83</v>
      </c>
      <c r="AY147" s="14" t="s">
        <v>134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140</v>
      </c>
      <c r="BK147" s="222">
        <f>ROUND(I147*H147,2)</f>
        <v>0</v>
      </c>
      <c r="BL147" s="14" t="s">
        <v>81</v>
      </c>
      <c r="BM147" s="14" t="s">
        <v>331</v>
      </c>
    </row>
    <row r="148" s="1" customFormat="1" ht="16.5" customHeight="1">
      <c r="B148" s="35"/>
      <c r="C148" s="223" t="s">
        <v>332</v>
      </c>
      <c r="D148" s="223" t="s">
        <v>182</v>
      </c>
      <c r="E148" s="224" t="s">
        <v>333</v>
      </c>
      <c r="F148" s="225" t="s">
        <v>334</v>
      </c>
      <c r="G148" s="226" t="s">
        <v>204</v>
      </c>
      <c r="H148" s="227">
        <v>1</v>
      </c>
      <c r="I148" s="228"/>
      <c r="J148" s="229">
        <f>ROUND(I148*H148,2)</f>
        <v>0</v>
      </c>
      <c r="K148" s="225" t="s">
        <v>139</v>
      </c>
      <c r="L148" s="40"/>
      <c r="M148" s="230" t="s">
        <v>35</v>
      </c>
      <c r="N148" s="231" t="s">
        <v>48</v>
      </c>
      <c r="O148" s="76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AR148" s="14" t="s">
        <v>81</v>
      </c>
      <c r="AT148" s="14" t="s">
        <v>182</v>
      </c>
      <c r="AU148" s="14" t="s">
        <v>83</v>
      </c>
      <c r="AY148" s="14" t="s">
        <v>134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140</v>
      </c>
      <c r="BK148" s="222">
        <f>ROUND(I148*H148,2)</f>
        <v>0</v>
      </c>
      <c r="BL148" s="14" t="s">
        <v>81</v>
      </c>
      <c r="BM148" s="14" t="s">
        <v>335</v>
      </c>
    </row>
    <row r="149" s="1" customFormat="1" ht="22.5" customHeight="1">
      <c r="B149" s="35"/>
      <c r="C149" s="223" t="s">
        <v>336</v>
      </c>
      <c r="D149" s="223" t="s">
        <v>182</v>
      </c>
      <c r="E149" s="224" t="s">
        <v>337</v>
      </c>
      <c r="F149" s="225" t="s">
        <v>338</v>
      </c>
      <c r="G149" s="226" t="s">
        <v>204</v>
      </c>
      <c r="H149" s="227">
        <v>1</v>
      </c>
      <c r="I149" s="228"/>
      <c r="J149" s="229">
        <f>ROUND(I149*H149,2)</f>
        <v>0</v>
      </c>
      <c r="K149" s="225" t="s">
        <v>179</v>
      </c>
      <c r="L149" s="40"/>
      <c r="M149" s="230" t="s">
        <v>35</v>
      </c>
      <c r="N149" s="231" t="s">
        <v>48</v>
      </c>
      <c r="O149" s="76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AR149" s="14" t="s">
        <v>81</v>
      </c>
      <c r="AT149" s="14" t="s">
        <v>182</v>
      </c>
      <c r="AU149" s="14" t="s">
        <v>83</v>
      </c>
      <c r="AY149" s="14" t="s">
        <v>134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140</v>
      </c>
      <c r="BK149" s="222">
        <f>ROUND(I149*H149,2)</f>
        <v>0</v>
      </c>
      <c r="BL149" s="14" t="s">
        <v>81</v>
      </c>
      <c r="BM149" s="14" t="s">
        <v>339</v>
      </c>
    </row>
    <row r="150" s="1" customFormat="1" ht="16.5" customHeight="1">
      <c r="B150" s="35"/>
      <c r="C150" s="210" t="s">
        <v>340</v>
      </c>
      <c r="D150" s="210" t="s">
        <v>135</v>
      </c>
      <c r="E150" s="211" t="s">
        <v>341</v>
      </c>
      <c r="F150" s="212" t="s">
        <v>342</v>
      </c>
      <c r="G150" s="213" t="s">
        <v>204</v>
      </c>
      <c r="H150" s="214">
        <v>8</v>
      </c>
      <c r="I150" s="215"/>
      <c r="J150" s="216">
        <f>ROUND(I150*H150,2)</f>
        <v>0</v>
      </c>
      <c r="K150" s="212" t="s">
        <v>139</v>
      </c>
      <c r="L150" s="217"/>
      <c r="M150" s="218" t="s">
        <v>35</v>
      </c>
      <c r="N150" s="219" t="s">
        <v>48</v>
      </c>
      <c r="O150" s="76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14" t="s">
        <v>83</v>
      </c>
      <c r="AT150" s="14" t="s">
        <v>135</v>
      </c>
      <c r="AU150" s="14" t="s">
        <v>83</v>
      </c>
      <c r="AY150" s="14" t="s">
        <v>134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140</v>
      </c>
      <c r="BK150" s="222">
        <f>ROUND(I150*H150,2)</f>
        <v>0</v>
      </c>
      <c r="BL150" s="14" t="s">
        <v>81</v>
      </c>
      <c r="BM150" s="14" t="s">
        <v>343</v>
      </c>
    </row>
    <row r="151" s="1" customFormat="1" ht="16.5" customHeight="1">
      <c r="B151" s="35"/>
      <c r="C151" s="210" t="s">
        <v>344</v>
      </c>
      <c r="D151" s="210" t="s">
        <v>135</v>
      </c>
      <c r="E151" s="211" t="s">
        <v>345</v>
      </c>
      <c r="F151" s="212" t="s">
        <v>346</v>
      </c>
      <c r="G151" s="213" t="s">
        <v>204</v>
      </c>
      <c r="H151" s="214">
        <v>1</v>
      </c>
      <c r="I151" s="215"/>
      <c r="J151" s="216">
        <f>ROUND(I151*H151,2)</f>
        <v>0</v>
      </c>
      <c r="K151" s="212" t="s">
        <v>139</v>
      </c>
      <c r="L151" s="217"/>
      <c r="M151" s="218" t="s">
        <v>35</v>
      </c>
      <c r="N151" s="219" t="s">
        <v>48</v>
      </c>
      <c r="O151" s="76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14" t="s">
        <v>83</v>
      </c>
      <c r="AT151" s="14" t="s">
        <v>135</v>
      </c>
      <c r="AU151" s="14" t="s">
        <v>83</v>
      </c>
      <c r="AY151" s="14" t="s">
        <v>134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140</v>
      </c>
      <c r="BK151" s="222">
        <f>ROUND(I151*H151,2)</f>
        <v>0</v>
      </c>
      <c r="BL151" s="14" t="s">
        <v>81</v>
      </c>
      <c r="BM151" s="14" t="s">
        <v>347</v>
      </c>
    </row>
    <row r="152" s="11" customFormat="1" ht="25.92" customHeight="1">
      <c r="B152" s="196"/>
      <c r="C152" s="197"/>
      <c r="D152" s="198" t="s">
        <v>74</v>
      </c>
      <c r="E152" s="199" t="s">
        <v>348</v>
      </c>
      <c r="F152" s="199" t="s">
        <v>349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SUM(P153:P174)</f>
        <v>0</v>
      </c>
      <c r="Q152" s="204"/>
      <c r="R152" s="205">
        <f>SUM(R153:R174)</f>
        <v>0</v>
      </c>
      <c r="S152" s="204"/>
      <c r="T152" s="206">
        <f>SUM(T153:T174)</f>
        <v>0</v>
      </c>
      <c r="AR152" s="207" t="s">
        <v>81</v>
      </c>
      <c r="AT152" s="208" t="s">
        <v>74</v>
      </c>
      <c r="AU152" s="208" t="s">
        <v>75</v>
      </c>
      <c r="AY152" s="207" t="s">
        <v>134</v>
      </c>
      <c r="BK152" s="209">
        <f>SUM(BK153:BK174)</f>
        <v>0</v>
      </c>
    </row>
    <row r="153" s="1" customFormat="1" ht="22.5" customHeight="1">
      <c r="B153" s="35"/>
      <c r="C153" s="210" t="s">
        <v>350</v>
      </c>
      <c r="D153" s="210" t="s">
        <v>135</v>
      </c>
      <c r="E153" s="211" t="s">
        <v>351</v>
      </c>
      <c r="F153" s="212" t="s">
        <v>352</v>
      </c>
      <c r="G153" s="213" t="s">
        <v>204</v>
      </c>
      <c r="H153" s="214">
        <v>2</v>
      </c>
      <c r="I153" s="215"/>
      <c r="J153" s="216">
        <f>ROUND(I153*H153,2)</f>
        <v>0</v>
      </c>
      <c r="K153" s="212" t="s">
        <v>139</v>
      </c>
      <c r="L153" s="217"/>
      <c r="M153" s="218" t="s">
        <v>35</v>
      </c>
      <c r="N153" s="219" t="s">
        <v>48</v>
      </c>
      <c r="O153" s="76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4" t="s">
        <v>83</v>
      </c>
      <c r="AT153" s="14" t="s">
        <v>135</v>
      </c>
      <c r="AU153" s="14" t="s">
        <v>81</v>
      </c>
      <c r="AY153" s="14" t="s">
        <v>134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140</v>
      </c>
      <c r="BK153" s="222">
        <f>ROUND(I153*H153,2)</f>
        <v>0</v>
      </c>
      <c r="BL153" s="14" t="s">
        <v>81</v>
      </c>
      <c r="BM153" s="14" t="s">
        <v>353</v>
      </c>
    </row>
    <row r="154" s="1" customFormat="1" ht="22.5" customHeight="1">
      <c r="B154" s="35"/>
      <c r="C154" s="223" t="s">
        <v>354</v>
      </c>
      <c r="D154" s="223" t="s">
        <v>182</v>
      </c>
      <c r="E154" s="224" t="s">
        <v>355</v>
      </c>
      <c r="F154" s="225" t="s">
        <v>356</v>
      </c>
      <c r="G154" s="226" t="s">
        <v>204</v>
      </c>
      <c r="H154" s="227">
        <v>2</v>
      </c>
      <c r="I154" s="228"/>
      <c r="J154" s="229">
        <f>ROUND(I154*H154,2)</f>
        <v>0</v>
      </c>
      <c r="K154" s="225" t="s">
        <v>139</v>
      </c>
      <c r="L154" s="40"/>
      <c r="M154" s="230" t="s">
        <v>35</v>
      </c>
      <c r="N154" s="231" t="s">
        <v>48</v>
      </c>
      <c r="O154" s="76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4" t="s">
        <v>81</v>
      </c>
      <c r="AT154" s="14" t="s">
        <v>182</v>
      </c>
      <c r="AU154" s="14" t="s">
        <v>81</v>
      </c>
      <c r="AY154" s="14" t="s">
        <v>134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140</v>
      </c>
      <c r="BK154" s="222">
        <f>ROUND(I154*H154,2)</f>
        <v>0</v>
      </c>
      <c r="BL154" s="14" t="s">
        <v>81</v>
      </c>
      <c r="BM154" s="14" t="s">
        <v>357</v>
      </c>
    </row>
    <row r="155" s="1" customFormat="1" ht="16.5" customHeight="1">
      <c r="B155" s="35"/>
      <c r="C155" s="223" t="s">
        <v>358</v>
      </c>
      <c r="D155" s="223" t="s">
        <v>182</v>
      </c>
      <c r="E155" s="224" t="s">
        <v>359</v>
      </c>
      <c r="F155" s="225" t="s">
        <v>360</v>
      </c>
      <c r="G155" s="226" t="s">
        <v>204</v>
      </c>
      <c r="H155" s="227">
        <v>1</v>
      </c>
      <c r="I155" s="228"/>
      <c r="J155" s="229">
        <f>ROUND(I155*H155,2)</f>
        <v>0</v>
      </c>
      <c r="K155" s="225" t="s">
        <v>139</v>
      </c>
      <c r="L155" s="40"/>
      <c r="M155" s="230" t="s">
        <v>35</v>
      </c>
      <c r="N155" s="231" t="s">
        <v>48</v>
      </c>
      <c r="O155" s="76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4" t="s">
        <v>81</v>
      </c>
      <c r="AT155" s="14" t="s">
        <v>182</v>
      </c>
      <c r="AU155" s="14" t="s">
        <v>81</v>
      </c>
      <c r="AY155" s="14" t="s">
        <v>134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140</v>
      </c>
      <c r="BK155" s="222">
        <f>ROUND(I155*H155,2)</f>
        <v>0</v>
      </c>
      <c r="BL155" s="14" t="s">
        <v>81</v>
      </c>
      <c r="BM155" s="14" t="s">
        <v>361</v>
      </c>
    </row>
    <row r="156" s="1" customFormat="1" ht="22.5" customHeight="1">
      <c r="B156" s="35"/>
      <c r="C156" s="210" t="s">
        <v>362</v>
      </c>
      <c r="D156" s="210" t="s">
        <v>135</v>
      </c>
      <c r="E156" s="211" t="s">
        <v>363</v>
      </c>
      <c r="F156" s="212" t="s">
        <v>364</v>
      </c>
      <c r="G156" s="213" t="s">
        <v>204</v>
      </c>
      <c r="H156" s="214">
        <v>3</v>
      </c>
      <c r="I156" s="215"/>
      <c r="J156" s="216">
        <f>ROUND(I156*H156,2)</f>
        <v>0</v>
      </c>
      <c r="K156" s="212" t="s">
        <v>139</v>
      </c>
      <c r="L156" s="217"/>
      <c r="M156" s="218" t="s">
        <v>35</v>
      </c>
      <c r="N156" s="219" t="s">
        <v>48</v>
      </c>
      <c r="O156" s="76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4" t="s">
        <v>83</v>
      </c>
      <c r="AT156" s="14" t="s">
        <v>135</v>
      </c>
      <c r="AU156" s="14" t="s">
        <v>81</v>
      </c>
      <c r="AY156" s="14" t="s">
        <v>134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140</v>
      </c>
      <c r="BK156" s="222">
        <f>ROUND(I156*H156,2)</f>
        <v>0</v>
      </c>
      <c r="BL156" s="14" t="s">
        <v>81</v>
      </c>
      <c r="BM156" s="14" t="s">
        <v>365</v>
      </c>
    </row>
    <row r="157" s="1" customFormat="1" ht="22.5" customHeight="1">
      <c r="B157" s="35"/>
      <c r="C157" s="210" t="s">
        <v>366</v>
      </c>
      <c r="D157" s="210" t="s">
        <v>135</v>
      </c>
      <c r="E157" s="211" t="s">
        <v>367</v>
      </c>
      <c r="F157" s="212" t="s">
        <v>368</v>
      </c>
      <c r="G157" s="213" t="s">
        <v>204</v>
      </c>
      <c r="H157" s="214">
        <v>1</v>
      </c>
      <c r="I157" s="215"/>
      <c r="J157" s="216">
        <f>ROUND(I157*H157,2)</f>
        <v>0</v>
      </c>
      <c r="K157" s="212" t="s">
        <v>139</v>
      </c>
      <c r="L157" s="217"/>
      <c r="M157" s="218" t="s">
        <v>35</v>
      </c>
      <c r="N157" s="219" t="s">
        <v>48</v>
      </c>
      <c r="O157" s="76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14" t="s">
        <v>83</v>
      </c>
      <c r="AT157" s="14" t="s">
        <v>135</v>
      </c>
      <c r="AU157" s="14" t="s">
        <v>81</v>
      </c>
      <c r="AY157" s="14" t="s">
        <v>134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140</v>
      </c>
      <c r="BK157" s="222">
        <f>ROUND(I157*H157,2)</f>
        <v>0</v>
      </c>
      <c r="BL157" s="14" t="s">
        <v>81</v>
      </c>
      <c r="BM157" s="14" t="s">
        <v>369</v>
      </c>
    </row>
    <row r="158" s="1" customFormat="1" ht="16.5" customHeight="1">
      <c r="B158" s="35"/>
      <c r="C158" s="210" t="s">
        <v>370</v>
      </c>
      <c r="D158" s="210" t="s">
        <v>135</v>
      </c>
      <c r="E158" s="211" t="s">
        <v>371</v>
      </c>
      <c r="F158" s="212" t="s">
        <v>372</v>
      </c>
      <c r="G158" s="213" t="s">
        <v>204</v>
      </c>
      <c r="H158" s="214">
        <v>3</v>
      </c>
      <c r="I158" s="215"/>
      <c r="J158" s="216">
        <f>ROUND(I158*H158,2)</f>
        <v>0</v>
      </c>
      <c r="K158" s="212" t="s">
        <v>139</v>
      </c>
      <c r="L158" s="217"/>
      <c r="M158" s="218" t="s">
        <v>35</v>
      </c>
      <c r="N158" s="219" t="s">
        <v>48</v>
      </c>
      <c r="O158" s="76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4" t="s">
        <v>83</v>
      </c>
      <c r="AT158" s="14" t="s">
        <v>135</v>
      </c>
      <c r="AU158" s="14" t="s">
        <v>81</v>
      </c>
      <c r="AY158" s="14" t="s">
        <v>134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140</v>
      </c>
      <c r="BK158" s="222">
        <f>ROUND(I158*H158,2)</f>
        <v>0</v>
      </c>
      <c r="BL158" s="14" t="s">
        <v>81</v>
      </c>
      <c r="BM158" s="14" t="s">
        <v>373</v>
      </c>
    </row>
    <row r="159" s="1" customFormat="1" ht="22.5" customHeight="1">
      <c r="B159" s="35"/>
      <c r="C159" s="210" t="s">
        <v>374</v>
      </c>
      <c r="D159" s="210" t="s">
        <v>135</v>
      </c>
      <c r="E159" s="211" t="s">
        <v>375</v>
      </c>
      <c r="F159" s="212" t="s">
        <v>376</v>
      </c>
      <c r="G159" s="213" t="s">
        <v>204</v>
      </c>
      <c r="H159" s="214">
        <v>1</v>
      </c>
      <c r="I159" s="215"/>
      <c r="J159" s="216">
        <f>ROUND(I159*H159,2)</f>
        <v>0</v>
      </c>
      <c r="K159" s="212" t="s">
        <v>139</v>
      </c>
      <c r="L159" s="217"/>
      <c r="M159" s="218" t="s">
        <v>35</v>
      </c>
      <c r="N159" s="219" t="s">
        <v>48</v>
      </c>
      <c r="O159" s="76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14" t="s">
        <v>83</v>
      </c>
      <c r="AT159" s="14" t="s">
        <v>135</v>
      </c>
      <c r="AU159" s="14" t="s">
        <v>81</v>
      </c>
      <c r="AY159" s="14" t="s">
        <v>134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140</v>
      </c>
      <c r="BK159" s="222">
        <f>ROUND(I159*H159,2)</f>
        <v>0</v>
      </c>
      <c r="BL159" s="14" t="s">
        <v>81</v>
      </c>
      <c r="BM159" s="14" t="s">
        <v>377</v>
      </c>
    </row>
    <row r="160" s="1" customFormat="1" ht="22.5" customHeight="1">
      <c r="B160" s="35"/>
      <c r="C160" s="210" t="s">
        <v>378</v>
      </c>
      <c r="D160" s="210" t="s">
        <v>135</v>
      </c>
      <c r="E160" s="211" t="s">
        <v>379</v>
      </c>
      <c r="F160" s="212" t="s">
        <v>380</v>
      </c>
      <c r="G160" s="213" t="s">
        <v>204</v>
      </c>
      <c r="H160" s="214">
        <v>20</v>
      </c>
      <c r="I160" s="215"/>
      <c r="J160" s="216">
        <f>ROUND(I160*H160,2)</f>
        <v>0</v>
      </c>
      <c r="K160" s="212" t="s">
        <v>179</v>
      </c>
      <c r="L160" s="217"/>
      <c r="M160" s="218" t="s">
        <v>35</v>
      </c>
      <c r="N160" s="219" t="s">
        <v>48</v>
      </c>
      <c r="O160" s="76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14" t="s">
        <v>83</v>
      </c>
      <c r="AT160" s="14" t="s">
        <v>135</v>
      </c>
      <c r="AU160" s="14" t="s">
        <v>81</v>
      </c>
      <c r="AY160" s="14" t="s">
        <v>134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140</v>
      </c>
      <c r="BK160" s="222">
        <f>ROUND(I160*H160,2)</f>
        <v>0</v>
      </c>
      <c r="BL160" s="14" t="s">
        <v>81</v>
      </c>
      <c r="BM160" s="14" t="s">
        <v>381</v>
      </c>
    </row>
    <row r="161" s="1" customFormat="1" ht="22.5" customHeight="1">
      <c r="B161" s="35"/>
      <c r="C161" s="223" t="s">
        <v>382</v>
      </c>
      <c r="D161" s="223" t="s">
        <v>182</v>
      </c>
      <c r="E161" s="224" t="s">
        <v>383</v>
      </c>
      <c r="F161" s="225" t="s">
        <v>384</v>
      </c>
      <c r="G161" s="226" t="s">
        <v>204</v>
      </c>
      <c r="H161" s="227">
        <v>20</v>
      </c>
      <c r="I161" s="228"/>
      <c r="J161" s="229">
        <f>ROUND(I161*H161,2)</f>
        <v>0</v>
      </c>
      <c r="K161" s="225" t="s">
        <v>179</v>
      </c>
      <c r="L161" s="40"/>
      <c r="M161" s="230" t="s">
        <v>35</v>
      </c>
      <c r="N161" s="231" t="s">
        <v>48</v>
      </c>
      <c r="O161" s="76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4" t="s">
        <v>81</v>
      </c>
      <c r="AT161" s="14" t="s">
        <v>182</v>
      </c>
      <c r="AU161" s="14" t="s">
        <v>81</v>
      </c>
      <c r="AY161" s="14" t="s">
        <v>134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140</v>
      </c>
      <c r="BK161" s="222">
        <f>ROUND(I161*H161,2)</f>
        <v>0</v>
      </c>
      <c r="BL161" s="14" t="s">
        <v>81</v>
      </c>
      <c r="BM161" s="14" t="s">
        <v>385</v>
      </c>
    </row>
    <row r="162" s="1" customFormat="1" ht="22.5" customHeight="1">
      <c r="B162" s="35"/>
      <c r="C162" s="210" t="s">
        <v>386</v>
      </c>
      <c r="D162" s="210" t="s">
        <v>135</v>
      </c>
      <c r="E162" s="211" t="s">
        <v>387</v>
      </c>
      <c r="F162" s="212" t="s">
        <v>388</v>
      </c>
      <c r="G162" s="213" t="s">
        <v>204</v>
      </c>
      <c r="H162" s="214">
        <v>20</v>
      </c>
      <c r="I162" s="215"/>
      <c r="J162" s="216">
        <f>ROUND(I162*H162,2)</f>
        <v>0</v>
      </c>
      <c r="K162" s="212" t="s">
        <v>179</v>
      </c>
      <c r="L162" s="217"/>
      <c r="M162" s="218" t="s">
        <v>35</v>
      </c>
      <c r="N162" s="219" t="s">
        <v>48</v>
      </c>
      <c r="O162" s="76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4" t="s">
        <v>83</v>
      </c>
      <c r="AT162" s="14" t="s">
        <v>135</v>
      </c>
      <c r="AU162" s="14" t="s">
        <v>81</v>
      </c>
      <c r="AY162" s="14" t="s">
        <v>134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140</v>
      </c>
      <c r="BK162" s="222">
        <f>ROUND(I162*H162,2)</f>
        <v>0</v>
      </c>
      <c r="BL162" s="14" t="s">
        <v>81</v>
      </c>
      <c r="BM162" s="14" t="s">
        <v>389</v>
      </c>
    </row>
    <row r="163" s="1" customFormat="1" ht="22.5" customHeight="1">
      <c r="B163" s="35"/>
      <c r="C163" s="223" t="s">
        <v>390</v>
      </c>
      <c r="D163" s="223" t="s">
        <v>182</v>
      </c>
      <c r="E163" s="224" t="s">
        <v>391</v>
      </c>
      <c r="F163" s="225" t="s">
        <v>392</v>
      </c>
      <c r="G163" s="226" t="s">
        <v>204</v>
      </c>
      <c r="H163" s="227">
        <v>20</v>
      </c>
      <c r="I163" s="228"/>
      <c r="J163" s="229">
        <f>ROUND(I163*H163,2)</f>
        <v>0</v>
      </c>
      <c r="K163" s="225" t="s">
        <v>179</v>
      </c>
      <c r="L163" s="40"/>
      <c r="M163" s="230" t="s">
        <v>35</v>
      </c>
      <c r="N163" s="231" t="s">
        <v>48</v>
      </c>
      <c r="O163" s="76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AR163" s="14" t="s">
        <v>81</v>
      </c>
      <c r="AT163" s="14" t="s">
        <v>182</v>
      </c>
      <c r="AU163" s="14" t="s">
        <v>81</v>
      </c>
      <c r="AY163" s="14" t="s">
        <v>134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140</v>
      </c>
      <c r="BK163" s="222">
        <f>ROUND(I163*H163,2)</f>
        <v>0</v>
      </c>
      <c r="BL163" s="14" t="s">
        <v>81</v>
      </c>
      <c r="BM163" s="14" t="s">
        <v>393</v>
      </c>
    </row>
    <row r="164" s="1" customFormat="1" ht="22.5" customHeight="1">
      <c r="B164" s="35"/>
      <c r="C164" s="210" t="s">
        <v>394</v>
      </c>
      <c r="D164" s="210" t="s">
        <v>135</v>
      </c>
      <c r="E164" s="211" t="s">
        <v>395</v>
      </c>
      <c r="F164" s="212" t="s">
        <v>396</v>
      </c>
      <c r="G164" s="213" t="s">
        <v>204</v>
      </c>
      <c r="H164" s="214">
        <v>1</v>
      </c>
      <c r="I164" s="215"/>
      <c r="J164" s="216">
        <f>ROUND(I164*H164,2)</f>
        <v>0</v>
      </c>
      <c r="K164" s="212" t="s">
        <v>179</v>
      </c>
      <c r="L164" s="217"/>
      <c r="M164" s="218" t="s">
        <v>35</v>
      </c>
      <c r="N164" s="219" t="s">
        <v>48</v>
      </c>
      <c r="O164" s="76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14" t="s">
        <v>397</v>
      </c>
      <c r="AT164" s="14" t="s">
        <v>135</v>
      </c>
      <c r="AU164" s="14" t="s">
        <v>81</v>
      </c>
      <c r="AY164" s="14" t="s">
        <v>134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140</v>
      </c>
      <c r="BK164" s="222">
        <f>ROUND(I164*H164,2)</f>
        <v>0</v>
      </c>
      <c r="BL164" s="14" t="s">
        <v>256</v>
      </c>
      <c r="BM164" s="14" t="s">
        <v>398</v>
      </c>
    </row>
    <row r="165" s="1" customFormat="1" ht="22.5" customHeight="1">
      <c r="B165" s="35"/>
      <c r="C165" s="223" t="s">
        <v>399</v>
      </c>
      <c r="D165" s="223" t="s">
        <v>182</v>
      </c>
      <c r="E165" s="224" t="s">
        <v>400</v>
      </c>
      <c r="F165" s="225" t="s">
        <v>401</v>
      </c>
      <c r="G165" s="226" t="s">
        <v>204</v>
      </c>
      <c r="H165" s="227">
        <v>1</v>
      </c>
      <c r="I165" s="228"/>
      <c r="J165" s="229">
        <f>ROUND(I165*H165,2)</f>
        <v>0</v>
      </c>
      <c r="K165" s="225" t="s">
        <v>179</v>
      </c>
      <c r="L165" s="40"/>
      <c r="M165" s="230" t="s">
        <v>35</v>
      </c>
      <c r="N165" s="231" t="s">
        <v>48</v>
      </c>
      <c r="O165" s="76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AR165" s="14" t="s">
        <v>81</v>
      </c>
      <c r="AT165" s="14" t="s">
        <v>182</v>
      </c>
      <c r="AU165" s="14" t="s">
        <v>81</v>
      </c>
      <c r="AY165" s="14" t="s">
        <v>134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140</v>
      </c>
      <c r="BK165" s="222">
        <f>ROUND(I165*H165,2)</f>
        <v>0</v>
      </c>
      <c r="BL165" s="14" t="s">
        <v>81</v>
      </c>
      <c r="BM165" s="14" t="s">
        <v>402</v>
      </c>
    </row>
    <row r="166" s="1" customFormat="1" ht="16.5" customHeight="1">
      <c r="B166" s="35"/>
      <c r="C166" s="210" t="s">
        <v>403</v>
      </c>
      <c r="D166" s="210" t="s">
        <v>135</v>
      </c>
      <c r="E166" s="211" t="s">
        <v>404</v>
      </c>
      <c r="F166" s="212" t="s">
        <v>405</v>
      </c>
      <c r="G166" s="213" t="s">
        <v>204</v>
      </c>
      <c r="H166" s="214">
        <v>1</v>
      </c>
      <c r="I166" s="215"/>
      <c r="J166" s="216">
        <f>ROUND(I166*H166,2)</f>
        <v>0</v>
      </c>
      <c r="K166" s="212" t="s">
        <v>139</v>
      </c>
      <c r="L166" s="217"/>
      <c r="M166" s="218" t="s">
        <v>35</v>
      </c>
      <c r="N166" s="219" t="s">
        <v>48</v>
      </c>
      <c r="O166" s="76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AR166" s="14" t="s">
        <v>83</v>
      </c>
      <c r="AT166" s="14" t="s">
        <v>135</v>
      </c>
      <c r="AU166" s="14" t="s">
        <v>81</v>
      </c>
      <c r="AY166" s="14" t="s">
        <v>134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140</v>
      </c>
      <c r="BK166" s="222">
        <f>ROUND(I166*H166,2)</f>
        <v>0</v>
      </c>
      <c r="BL166" s="14" t="s">
        <v>81</v>
      </c>
      <c r="BM166" s="14" t="s">
        <v>406</v>
      </c>
    </row>
    <row r="167" s="1" customFormat="1" ht="16.5" customHeight="1">
      <c r="B167" s="35"/>
      <c r="C167" s="210" t="s">
        <v>407</v>
      </c>
      <c r="D167" s="210" t="s">
        <v>135</v>
      </c>
      <c r="E167" s="211" t="s">
        <v>408</v>
      </c>
      <c r="F167" s="212" t="s">
        <v>409</v>
      </c>
      <c r="G167" s="213" t="s">
        <v>204</v>
      </c>
      <c r="H167" s="214">
        <v>1</v>
      </c>
      <c r="I167" s="215"/>
      <c r="J167" s="216">
        <f>ROUND(I167*H167,2)</f>
        <v>0</v>
      </c>
      <c r="K167" s="212" t="s">
        <v>139</v>
      </c>
      <c r="L167" s="217"/>
      <c r="M167" s="218" t="s">
        <v>35</v>
      </c>
      <c r="N167" s="219" t="s">
        <v>48</v>
      </c>
      <c r="O167" s="76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14" t="s">
        <v>397</v>
      </c>
      <c r="AT167" s="14" t="s">
        <v>135</v>
      </c>
      <c r="AU167" s="14" t="s">
        <v>81</v>
      </c>
      <c r="AY167" s="14" t="s">
        <v>134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140</v>
      </c>
      <c r="BK167" s="222">
        <f>ROUND(I167*H167,2)</f>
        <v>0</v>
      </c>
      <c r="BL167" s="14" t="s">
        <v>256</v>
      </c>
      <c r="BM167" s="14" t="s">
        <v>410</v>
      </c>
    </row>
    <row r="168" s="1" customFormat="1" ht="16.5" customHeight="1">
      <c r="B168" s="35"/>
      <c r="C168" s="210" t="s">
        <v>411</v>
      </c>
      <c r="D168" s="210" t="s">
        <v>135</v>
      </c>
      <c r="E168" s="211" t="s">
        <v>412</v>
      </c>
      <c r="F168" s="212" t="s">
        <v>413</v>
      </c>
      <c r="G168" s="213" t="s">
        <v>204</v>
      </c>
      <c r="H168" s="214">
        <v>1</v>
      </c>
      <c r="I168" s="215"/>
      <c r="J168" s="216">
        <f>ROUND(I168*H168,2)</f>
        <v>0</v>
      </c>
      <c r="K168" s="212" t="s">
        <v>139</v>
      </c>
      <c r="L168" s="217"/>
      <c r="M168" s="218" t="s">
        <v>35</v>
      </c>
      <c r="N168" s="219" t="s">
        <v>48</v>
      </c>
      <c r="O168" s="76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4" t="s">
        <v>397</v>
      </c>
      <c r="AT168" s="14" t="s">
        <v>135</v>
      </c>
      <c r="AU168" s="14" t="s">
        <v>81</v>
      </c>
      <c r="AY168" s="14" t="s">
        <v>134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140</v>
      </c>
      <c r="BK168" s="222">
        <f>ROUND(I168*H168,2)</f>
        <v>0</v>
      </c>
      <c r="BL168" s="14" t="s">
        <v>256</v>
      </c>
      <c r="BM168" s="14" t="s">
        <v>414</v>
      </c>
    </row>
    <row r="169" s="1" customFormat="1" ht="16.5" customHeight="1">
      <c r="B169" s="35"/>
      <c r="C169" s="210" t="s">
        <v>415</v>
      </c>
      <c r="D169" s="210" t="s">
        <v>135</v>
      </c>
      <c r="E169" s="211" t="s">
        <v>416</v>
      </c>
      <c r="F169" s="212" t="s">
        <v>417</v>
      </c>
      <c r="G169" s="213" t="s">
        <v>204</v>
      </c>
      <c r="H169" s="214">
        <v>8</v>
      </c>
      <c r="I169" s="215"/>
      <c r="J169" s="216">
        <f>ROUND(I169*H169,2)</f>
        <v>0</v>
      </c>
      <c r="K169" s="212" t="s">
        <v>139</v>
      </c>
      <c r="L169" s="217"/>
      <c r="M169" s="218" t="s">
        <v>35</v>
      </c>
      <c r="N169" s="219" t="s">
        <v>48</v>
      </c>
      <c r="O169" s="76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14" t="s">
        <v>83</v>
      </c>
      <c r="AT169" s="14" t="s">
        <v>135</v>
      </c>
      <c r="AU169" s="14" t="s">
        <v>81</v>
      </c>
      <c r="AY169" s="14" t="s">
        <v>134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140</v>
      </c>
      <c r="BK169" s="222">
        <f>ROUND(I169*H169,2)</f>
        <v>0</v>
      </c>
      <c r="BL169" s="14" t="s">
        <v>81</v>
      </c>
      <c r="BM169" s="14" t="s">
        <v>418</v>
      </c>
    </row>
    <row r="170" s="1" customFormat="1" ht="16.5" customHeight="1">
      <c r="B170" s="35"/>
      <c r="C170" s="210" t="s">
        <v>419</v>
      </c>
      <c r="D170" s="210" t="s">
        <v>135</v>
      </c>
      <c r="E170" s="211" t="s">
        <v>420</v>
      </c>
      <c r="F170" s="212" t="s">
        <v>421</v>
      </c>
      <c r="G170" s="213" t="s">
        <v>204</v>
      </c>
      <c r="H170" s="214">
        <v>2</v>
      </c>
      <c r="I170" s="215"/>
      <c r="J170" s="216">
        <f>ROUND(I170*H170,2)</f>
        <v>0</v>
      </c>
      <c r="K170" s="212" t="s">
        <v>139</v>
      </c>
      <c r="L170" s="217"/>
      <c r="M170" s="218" t="s">
        <v>35</v>
      </c>
      <c r="N170" s="219" t="s">
        <v>48</v>
      </c>
      <c r="O170" s="76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14" t="s">
        <v>83</v>
      </c>
      <c r="AT170" s="14" t="s">
        <v>135</v>
      </c>
      <c r="AU170" s="14" t="s">
        <v>81</v>
      </c>
      <c r="AY170" s="14" t="s">
        <v>134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140</v>
      </c>
      <c r="BK170" s="222">
        <f>ROUND(I170*H170,2)</f>
        <v>0</v>
      </c>
      <c r="BL170" s="14" t="s">
        <v>81</v>
      </c>
      <c r="BM170" s="14" t="s">
        <v>422</v>
      </c>
    </row>
    <row r="171" s="1" customFormat="1" ht="22.5" customHeight="1">
      <c r="B171" s="35"/>
      <c r="C171" s="210" t="s">
        <v>423</v>
      </c>
      <c r="D171" s="210" t="s">
        <v>135</v>
      </c>
      <c r="E171" s="211" t="s">
        <v>424</v>
      </c>
      <c r="F171" s="212" t="s">
        <v>425</v>
      </c>
      <c r="G171" s="213" t="s">
        <v>138</v>
      </c>
      <c r="H171" s="214">
        <v>21</v>
      </c>
      <c r="I171" s="215"/>
      <c r="J171" s="216">
        <f>ROUND(I171*H171,2)</f>
        <v>0</v>
      </c>
      <c r="K171" s="212" t="s">
        <v>179</v>
      </c>
      <c r="L171" s="217"/>
      <c r="M171" s="218" t="s">
        <v>35</v>
      </c>
      <c r="N171" s="219" t="s">
        <v>48</v>
      </c>
      <c r="O171" s="76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AR171" s="14" t="s">
        <v>397</v>
      </c>
      <c r="AT171" s="14" t="s">
        <v>135</v>
      </c>
      <c r="AU171" s="14" t="s">
        <v>81</v>
      </c>
      <c r="AY171" s="14" t="s">
        <v>134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140</v>
      </c>
      <c r="BK171" s="222">
        <f>ROUND(I171*H171,2)</f>
        <v>0</v>
      </c>
      <c r="BL171" s="14" t="s">
        <v>256</v>
      </c>
      <c r="BM171" s="14" t="s">
        <v>426</v>
      </c>
    </row>
    <row r="172" s="1" customFormat="1" ht="16.5" customHeight="1">
      <c r="B172" s="35"/>
      <c r="C172" s="223" t="s">
        <v>427</v>
      </c>
      <c r="D172" s="223" t="s">
        <v>182</v>
      </c>
      <c r="E172" s="224" t="s">
        <v>329</v>
      </c>
      <c r="F172" s="225" t="s">
        <v>330</v>
      </c>
      <c r="G172" s="226" t="s">
        <v>204</v>
      </c>
      <c r="H172" s="227">
        <v>10</v>
      </c>
      <c r="I172" s="228"/>
      <c r="J172" s="229">
        <f>ROUND(I172*H172,2)</f>
        <v>0</v>
      </c>
      <c r="K172" s="225" t="s">
        <v>139</v>
      </c>
      <c r="L172" s="40"/>
      <c r="M172" s="230" t="s">
        <v>35</v>
      </c>
      <c r="N172" s="231" t="s">
        <v>48</v>
      </c>
      <c r="O172" s="76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AR172" s="14" t="s">
        <v>140</v>
      </c>
      <c r="AT172" s="14" t="s">
        <v>182</v>
      </c>
      <c r="AU172" s="14" t="s">
        <v>81</v>
      </c>
      <c r="AY172" s="14" t="s">
        <v>134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140</v>
      </c>
      <c r="BK172" s="222">
        <f>ROUND(I172*H172,2)</f>
        <v>0</v>
      </c>
      <c r="BL172" s="14" t="s">
        <v>140</v>
      </c>
      <c r="BM172" s="14" t="s">
        <v>428</v>
      </c>
    </row>
    <row r="173" s="1" customFormat="1" ht="16.5" customHeight="1">
      <c r="B173" s="35"/>
      <c r="C173" s="210" t="s">
        <v>429</v>
      </c>
      <c r="D173" s="210" t="s">
        <v>135</v>
      </c>
      <c r="E173" s="211" t="s">
        <v>430</v>
      </c>
      <c r="F173" s="212" t="s">
        <v>431</v>
      </c>
      <c r="G173" s="213" t="s">
        <v>204</v>
      </c>
      <c r="H173" s="214">
        <v>1</v>
      </c>
      <c r="I173" s="215"/>
      <c r="J173" s="216">
        <f>ROUND(I173*H173,2)</f>
        <v>0</v>
      </c>
      <c r="K173" s="212" t="s">
        <v>139</v>
      </c>
      <c r="L173" s="217"/>
      <c r="M173" s="218" t="s">
        <v>35</v>
      </c>
      <c r="N173" s="219" t="s">
        <v>48</v>
      </c>
      <c r="O173" s="76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AR173" s="14" t="s">
        <v>397</v>
      </c>
      <c r="AT173" s="14" t="s">
        <v>135</v>
      </c>
      <c r="AU173" s="14" t="s">
        <v>81</v>
      </c>
      <c r="AY173" s="14" t="s">
        <v>134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140</v>
      </c>
      <c r="BK173" s="222">
        <f>ROUND(I173*H173,2)</f>
        <v>0</v>
      </c>
      <c r="BL173" s="14" t="s">
        <v>256</v>
      </c>
      <c r="BM173" s="14" t="s">
        <v>432</v>
      </c>
    </row>
    <row r="174" s="1" customFormat="1" ht="22.5" customHeight="1">
      <c r="B174" s="35"/>
      <c r="C174" s="210" t="s">
        <v>433</v>
      </c>
      <c r="D174" s="210" t="s">
        <v>135</v>
      </c>
      <c r="E174" s="211" t="s">
        <v>434</v>
      </c>
      <c r="F174" s="212" t="s">
        <v>435</v>
      </c>
      <c r="G174" s="213" t="s">
        <v>138</v>
      </c>
      <c r="H174" s="214">
        <v>30</v>
      </c>
      <c r="I174" s="215"/>
      <c r="J174" s="216">
        <f>ROUND(I174*H174,2)</f>
        <v>0</v>
      </c>
      <c r="K174" s="212" t="s">
        <v>179</v>
      </c>
      <c r="L174" s="217"/>
      <c r="M174" s="218" t="s">
        <v>35</v>
      </c>
      <c r="N174" s="219" t="s">
        <v>48</v>
      </c>
      <c r="O174" s="76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AR174" s="14" t="s">
        <v>397</v>
      </c>
      <c r="AT174" s="14" t="s">
        <v>135</v>
      </c>
      <c r="AU174" s="14" t="s">
        <v>81</v>
      </c>
      <c r="AY174" s="14" t="s">
        <v>134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140</v>
      </c>
      <c r="BK174" s="222">
        <f>ROUND(I174*H174,2)</f>
        <v>0</v>
      </c>
      <c r="BL174" s="14" t="s">
        <v>256</v>
      </c>
      <c r="BM174" s="14" t="s">
        <v>436</v>
      </c>
    </row>
    <row r="175" s="11" customFormat="1" ht="25.92" customHeight="1">
      <c r="B175" s="196"/>
      <c r="C175" s="197"/>
      <c r="D175" s="198" t="s">
        <v>74</v>
      </c>
      <c r="E175" s="199" t="s">
        <v>437</v>
      </c>
      <c r="F175" s="199" t="s">
        <v>438</v>
      </c>
      <c r="G175" s="197"/>
      <c r="H175" s="197"/>
      <c r="I175" s="200"/>
      <c r="J175" s="201">
        <f>BK175</f>
        <v>0</v>
      </c>
      <c r="K175" s="197"/>
      <c r="L175" s="202"/>
      <c r="M175" s="203"/>
      <c r="N175" s="204"/>
      <c r="O175" s="204"/>
      <c r="P175" s="205">
        <f>SUM(P176:P203)</f>
        <v>0</v>
      </c>
      <c r="Q175" s="204"/>
      <c r="R175" s="205">
        <f>SUM(R176:R203)</f>
        <v>0</v>
      </c>
      <c r="S175" s="204"/>
      <c r="T175" s="206">
        <f>SUM(T176:T203)</f>
        <v>0</v>
      </c>
      <c r="AR175" s="207" t="s">
        <v>81</v>
      </c>
      <c r="AT175" s="208" t="s">
        <v>74</v>
      </c>
      <c r="AU175" s="208" t="s">
        <v>75</v>
      </c>
      <c r="AY175" s="207" t="s">
        <v>134</v>
      </c>
      <c r="BK175" s="209">
        <f>SUM(BK176:BK203)</f>
        <v>0</v>
      </c>
    </row>
    <row r="176" s="1" customFormat="1" ht="22.5" customHeight="1">
      <c r="B176" s="35"/>
      <c r="C176" s="223" t="s">
        <v>439</v>
      </c>
      <c r="D176" s="223" t="s">
        <v>182</v>
      </c>
      <c r="E176" s="224" t="s">
        <v>440</v>
      </c>
      <c r="F176" s="225" t="s">
        <v>441</v>
      </c>
      <c r="G176" s="226" t="s">
        <v>204</v>
      </c>
      <c r="H176" s="227">
        <v>1</v>
      </c>
      <c r="I176" s="228"/>
      <c r="J176" s="229">
        <f>ROUND(I176*H176,2)</f>
        <v>0</v>
      </c>
      <c r="K176" s="225" t="s">
        <v>139</v>
      </c>
      <c r="L176" s="40"/>
      <c r="M176" s="230" t="s">
        <v>35</v>
      </c>
      <c r="N176" s="231" t="s">
        <v>48</v>
      </c>
      <c r="O176" s="76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AR176" s="14" t="s">
        <v>256</v>
      </c>
      <c r="AT176" s="14" t="s">
        <v>182</v>
      </c>
      <c r="AU176" s="14" t="s">
        <v>81</v>
      </c>
      <c r="AY176" s="14" t="s">
        <v>134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140</v>
      </c>
      <c r="BK176" s="222">
        <f>ROUND(I176*H176,2)</f>
        <v>0</v>
      </c>
      <c r="BL176" s="14" t="s">
        <v>256</v>
      </c>
      <c r="BM176" s="14" t="s">
        <v>442</v>
      </c>
    </row>
    <row r="177" s="1" customFormat="1" ht="16.5" customHeight="1">
      <c r="B177" s="35"/>
      <c r="C177" s="210" t="s">
        <v>256</v>
      </c>
      <c r="D177" s="210" t="s">
        <v>135</v>
      </c>
      <c r="E177" s="211" t="s">
        <v>443</v>
      </c>
      <c r="F177" s="212" t="s">
        <v>444</v>
      </c>
      <c r="G177" s="213" t="s">
        <v>204</v>
      </c>
      <c r="H177" s="214">
        <v>2</v>
      </c>
      <c r="I177" s="215"/>
      <c r="J177" s="216">
        <f>ROUND(I177*H177,2)</f>
        <v>0</v>
      </c>
      <c r="K177" s="212" t="s">
        <v>139</v>
      </c>
      <c r="L177" s="217"/>
      <c r="M177" s="218" t="s">
        <v>35</v>
      </c>
      <c r="N177" s="219" t="s">
        <v>48</v>
      </c>
      <c r="O177" s="76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AR177" s="14" t="s">
        <v>83</v>
      </c>
      <c r="AT177" s="14" t="s">
        <v>135</v>
      </c>
      <c r="AU177" s="14" t="s">
        <v>81</v>
      </c>
      <c r="AY177" s="14" t="s">
        <v>134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140</v>
      </c>
      <c r="BK177" s="222">
        <f>ROUND(I177*H177,2)</f>
        <v>0</v>
      </c>
      <c r="BL177" s="14" t="s">
        <v>81</v>
      </c>
      <c r="BM177" s="14" t="s">
        <v>445</v>
      </c>
    </row>
    <row r="178" s="1" customFormat="1" ht="16.5" customHeight="1">
      <c r="B178" s="35"/>
      <c r="C178" s="210" t="s">
        <v>446</v>
      </c>
      <c r="D178" s="210" t="s">
        <v>135</v>
      </c>
      <c r="E178" s="211" t="s">
        <v>447</v>
      </c>
      <c r="F178" s="212" t="s">
        <v>448</v>
      </c>
      <c r="G178" s="213" t="s">
        <v>204</v>
      </c>
      <c r="H178" s="214">
        <v>25</v>
      </c>
      <c r="I178" s="215"/>
      <c r="J178" s="216">
        <f>ROUND(I178*H178,2)</f>
        <v>0</v>
      </c>
      <c r="K178" s="212" t="s">
        <v>139</v>
      </c>
      <c r="L178" s="217"/>
      <c r="M178" s="218" t="s">
        <v>35</v>
      </c>
      <c r="N178" s="219" t="s">
        <v>48</v>
      </c>
      <c r="O178" s="76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AR178" s="14" t="s">
        <v>83</v>
      </c>
      <c r="AT178" s="14" t="s">
        <v>135</v>
      </c>
      <c r="AU178" s="14" t="s">
        <v>81</v>
      </c>
      <c r="AY178" s="14" t="s">
        <v>134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140</v>
      </c>
      <c r="BK178" s="222">
        <f>ROUND(I178*H178,2)</f>
        <v>0</v>
      </c>
      <c r="BL178" s="14" t="s">
        <v>81</v>
      </c>
      <c r="BM178" s="14" t="s">
        <v>449</v>
      </c>
    </row>
    <row r="179" s="1" customFormat="1" ht="16.5" customHeight="1">
      <c r="B179" s="35"/>
      <c r="C179" s="210" t="s">
        <v>450</v>
      </c>
      <c r="D179" s="210" t="s">
        <v>135</v>
      </c>
      <c r="E179" s="211" t="s">
        <v>451</v>
      </c>
      <c r="F179" s="212" t="s">
        <v>452</v>
      </c>
      <c r="G179" s="213" t="s">
        <v>204</v>
      </c>
      <c r="H179" s="214">
        <v>10</v>
      </c>
      <c r="I179" s="215"/>
      <c r="J179" s="216">
        <f>ROUND(I179*H179,2)</f>
        <v>0</v>
      </c>
      <c r="K179" s="212" t="s">
        <v>139</v>
      </c>
      <c r="L179" s="217"/>
      <c r="M179" s="218" t="s">
        <v>35</v>
      </c>
      <c r="N179" s="219" t="s">
        <v>48</v>
      </c>
      <c r="O179" s="76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14" t="s">
        <v>83</v>
      </c>
      <c r="AT179" s="14" t="s">
        <v>135</v>
      </c>
      <c r="AU179" s="14" t="s">
        <v>81</v>
      </c>
      <c r="AY179" s="14" t="s">
        <v>134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140</v>
      </c>
      <c r="BK179" s="222">
        <f>ROUND(I179*H179,2)</f>
        <v>0</v>
      </c>
      <c r="BL179" s="14" t="s">
        <v>81</v>
      </c>
      <c r="BM179" s="14" t="s">
        <v>453</v>
      </c>
    </row>
    <row r="180" s="1" customFormat="1" ht="16.5" customHeight="1">
      <c r="B180" s="35"/>
      <c r="C180" s="210" t="s">
        <v>454</v>
      </c>
      <c r="D180" s="210" t="s">
        <v>135</v>
      </c>
      <c r="E180" s="211" t="s">
        <v>455</v>
      </c>
      <c r="F180" s="212" t="s">
        <v>456</v>
      </c>
      <c r="G180" s="213" t="s">
        <v>204</v>
      </c>
      <c r="H180" s="214">
        <v>4</v>
      </c>
      <c r="I180" s="215"/>
      <c r="J180" s="216">
        <f>ROUND(I180*H180,2)</f>
        <v>0</v>
      </c>
      <c r="K180" s="212" t="s">
        <v>139</v>
      </c>
      <c r="L180" s="217"/>
      <c r="M180" s="218" t="s">
        <v>35</v>
      </c>
      <c r="N180" s="219" t="s">
        <v>48</v>
      </c>
      <c r="O180" s="76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4" t="s">
        <v>83</v>
      </c>
      <c r="AT180" s="14" t="s">
        <v>135</v>
      </c>
      <c r="AU180" s="14" t="s">
        <v>81</v>
      </c>
      <c r="AY180" s="14" t="s">
        <v>134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140</v>
      </c>
      <c r="BK180" s="222">
        <f>ROUND(I180*H180,2)</f>
        <v>0</v>
      </c>
      <c r="BL180" s="14" t="s">
        <v>81</v>
      </c>
      <c r="BM180" s="14" t="s">
        <v>457</v>
      </c>
    </row>
    <row r="181" s="1" customFormat="1" ht="16.5" customHeight="1">
      <c r="B181" s="35"/>
      <c r="C181" s="210" t="s">
        <v>458</v>
      </c>
      <c r="D181" s="210" t="s">
        <v>135</v>
      </c>
      <c r="E181" s="211" t="s">
        <v>459</v>
      </c>
      <c r="F181" s="212" t="s">
        <v>460</v>
      </c>
      <c r="G181" s="213" t="s">
        <v>204</v>
      </c>
      <c r="H181" s="214">
        <v>3</v>
      </c>
      <c r="I181" s="215"/>
      <c r="J181" s="216">
        <f>ROUND(I181*H181,2)</f>
        <v>0</v>
      </c>
      <c r="K181" s="212" t="s">
        <v>139</v>
      </c>
      <c r="L181" s="217"/>
      <c r="M181" s="218" t="s">
        <v>35</v>
      </c>
      <c r="N181" s="219" t="s">
        <v>48</v>
      </c>
      <c r="O181" s="76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4" t="s">
        <v>83</v>
      </c>
      <c r="AT181" s="14" t="s">
        <v>135</v>
      </c>
      <c r="AU181" s="14" t="s">
        <v>81</v>
      </c>
      <c r="AY181" s="14" t="s">
        <v>134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140</v>
      </c>
      <c r="BK181" s="222">
        <f>ROUND(I181*H181,2)</f>
        <v>0</v>
      </c>
      <c r="BL181" s="14" t="s">
        <v>81</v>
      </c>
      <c r="BM181" s="14" t="s">
        <v>461</v>
      </c>
    </row>
    <row r="182" s="1" customFormat="1" ht="16.5" customHeight="1">
      <c r="B182" s="35"/>
      <c r="C182" s="210" t="s">
        <v>462</v>
      </c>
      <c r="D182" s="210" t="s">
        <v>135</v>
      </c>
      <c r="E182" s="211" t="s">
        <v>463</v>
      </c>
      <c r="F182" s="212" t="s">
        <v>464</v>
      </c>
      <c r="G182" s="213" t="s">
        <v>204</v>
      </c>
      <c r="H182" s="214">
        <v>1</v>
      </c>
      <c r="I182" s="215"/>
      <c r="J182" s="216">
        <f>ROUND(I182*H182,2)</f>
        <v>0</v>
      </c>
      <c r="K182" s="212" t="s">
        <v>139</v>
      </c>
      <c r="L182" s="217"/>
      <c r="M182" s="218" t="s">
        <v>35</v>
      </c>
      <c r="N182" s="219" t="s">
        <v>48</v>
      </c>
      <c r="O182" s="76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4" t="s">
        <v>83</v>
      </c>
      <c r="AT182" s="14" t="s">
        <v>135</v>
      </c>
      <c r="AU182" s="14" t="s">
        <v>81</v>
      </c>
      <c r="AY182" s="14" t="s">
        <v>134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140</v>
      </c>
      <c r="BK182" s="222">
        <f>ROUND(I182*H182,2)</f>
        <v>0</v>
      </c>
      <c r="BL182" s="14" t="s">
        <v>81</v>
      </c>
      <c r="BM182" s="14" t="s">
        <v>465</v>
      </c>
    </row>
    <row r="183" s="1" customFormat="1" ht="16.5" customHeight="1">
      <c r="B183" s="35"/>
      <c r="C183" s="210" t="s">
        <v>466</v>
      </c>
      <c r="D183" s="210" t="s">
        <v>135</v>
      </c>
      <c r="E183" s="211" t="s">
        <v>467</v>
      </c>
      <c r="F183" s="212" t="s">
        <v>468</v>
      </c>
      <c r="G183" s="213" t="s">
        <v>204</v>
      </c>
      <c r="H183" s="214">
        <v>2</v>
      </c>
      <c r="I183" s="215"/>
      <c r="J183" s="216">
        <f>ROUND(I183*H183,2)</f>
        <v>0</v>
      </c>
      <c r="K183" s="212" t="s">
        <v>139</v>
      </c>
      <c r="L183" s="217"/>
      <c r="M183" s="218" t="s">
        <v>35</v>
      </c>
      <c r="N183" s="219" t="s">
        <v>48</v>
      </c>
      <c r="O183" s="76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AR183" s="14" t="s">
        <v>83</v>
      </c>
      <c r="AT183" s="14" t="s">
        <v>135</v>
      </c>
      <c r="AU183" s="14" t="s">
        <v>81</v>
      </c>
      <c r="AY183" s="14" t="s">
        <v>134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140</v>
      </c>
      <c r="BK183" s="222">
        <f>ROUND(I183*H183,2)</f>
        <v>0</v>
      </c>
      <c r="BL183" s="14" t="s">
        <v>81</v>
      </c>
      <c r="BM183" s="14" t="s">
        <v>469</v>
      </c>
    </row>
    <row r="184" s="1" customFormat="1" ht="16.5" customHeight="1">
      <c r="B184" s="35"/>
      <c r="C184" s="210" t="s">
        <v>470</v>
      </c>
      <c r="D184" s="210" t="s">
        <v>135</v>
      </c>
      <c r="E184" s="211" t="s">
        <v>471</v>
      </c>
      <c r="F184" s="212" t="s">
        <v>472</v>
      </c>
      <c r="G184" s="213" t="s">
        <v>204</v>
      </c>
      <c r="H184" s="214">
        <v>1</v>
      </c>
      <c r="I184" s="215"/>
      <c r="J184" s="216">
        <f>ROUND(I184*H184,2)</f>
        <v>0</v>
      </c>
      <c r="K184" s="212" t="s">
        <v>139</v>
      </c>
      <c r="L184" s="217"/>
      <c r="M184" s="218" t="s">
        <v>35</v>
      </c>
      <c r="N184" s="219" t="s">
        <v>48</v>
      </c>
      <c r="O184" s="76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AR184" s="14" t="s">
        <v>83</v>
      </c>
      <c r="AT184" s="14" t="s">
        <v>135</v>
      </c>
      <c r="AU184" s="14" t="s">
        <v>81</v>
      </c>
      <c r="AY184" s="14" t="s">
        <v>134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140</v>
      </c>
      <c r="BK184" s="222">
        <f>ROUND(I184*H184,2)</f>
        <v>0</v>
      </c>
      <c r="BL184" s="14" t="s">
        <v>81</v>
      </c>
      <c r="BM184" s="14" t="s">
        <v>473</v>
      </c>
    </row>
    <row r="185" s="1" customFormat="1" ht="16.5" customHeight="1">
      <c r="B185" s="35"/>
      <c r="C185" s="210" t="s">
        <v>474</v>
      </c>
      <c r="D185" s="210" t="s">
        <v>135</v>
      </c>
      <c r="E185" s="211" t="s">
        <v>475</v>
      </c>
      <c r="F185" s="212" t="s">
        <v>476</v>
      </c>
      <c r="G185" s="213" t="s">
        <v>204</v>
      </c>
      <c r="H185" s="214">
        <v>1</v>
      </c>
      <c r="I185" s="215"/>
      <c r="J185" s="216">
        <f>ROUND(I185*H185,2)</f>
        <v>0</v>
      </c>
      <c r="K185" s="212" t="s">
        <v>139</v>
      </c>
      <c r="L185" s="217"/>
      <c r="M185" s="218" t="s">
        <v>35</v>
      </c>
      <c r="N185" s="219" t="s">
        <v>48</v>
      </c>
      <c r="O185" s="76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4" t="s">
        <v>83</v>
      </c>
      <c r="AT185" s="14" t="s">
        <v>135</v>
      </c>
      <c r="AU185" s="14" t="s">
        <v>81</v>
      </c>
      <c r="AY185" s="14" t="s">
        <v>134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140</v>
      </c>
      <c r="BK185" s="222">
        <f>ROUND(I185*H185,2)</f>
        <v>0</v>
      </c>
      <c r="BL185" s="14" t="s">
        <v>81</v>
      </c>
      <c r="BM185" s="14" t="s">
        <v>477</v>
      </c>
    </row>
    <row r="186" s="1" customFormat="1" ht="16.5" customHeight="1">
      <c r="B186" s="35"/>
      <c r="C186" s="210" t="s">
        <v>478</v>
      </c>
      <c r="D186" s="210" t="s">
        <v>135</v>
      </c>
      <c r="E186" s="211" t="s">
        <v>479</v>
      </c>
      <c r="F186" s="212" t="s">
        <v>480</v>
      </c>
      <c r="G186" s="213" t="s">
        <v>204</v>
      </c>
      <c r="H186" s="214">
        <v>2</v>
      </c>
      <c r="I186" s="215"/>
      <c r="J186" s="216">
        <f>ROUND(I186*H186,2)</f>
        <v>0</v>
      </c>
      <c r="K186" s="212" t="s">
        <v>139</v>
      </c>
      <c r="L186" s="217"/>
      <c r="M186" s="218" t="s">
        <v>35</v>
      </c>
      <c r="N186" s="219" t="s">
        <v>48</v>
      </c>
      <c r="O186" s="76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4" t="s">
        <v>83</v>
      </c>
      <c r="AT186" s="14" t="s">
        <v>135</v>
      </c>
      <c r="AU186" s="14" t="s">
        <v>81</v>
      </c>
      <c r="AY186" s="14" t="s">
        <v>134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140</v>
      </c>
      <c r="BK186" s="222">
        <f>ROUND(I186*H186,2)</f>
        <v>0</v>
      </c>
      <c r="BL186" s="14" t="s">
        <v>81</v>
      </c>
      <c r="BM186" s="14" t="s">
        <v>481</v>
      </c>
    </row>
    <row r="187" s="1" customFormat="1" ht="16.5" customHeight="1">
      <c r="B187" s="35"/>
      <c r="C187" s="210" t="s">
        <v>482</v>
      </c>
      <c r="D187" s="210" t="s">
        <v>135</v>
      </c>
      <c r="E187" s="211" t="s">
        <v>483</v>
      </c>
      <c r="F187" s="212" t="s">
        <v>484</v>
      </c>
      <c r="G187" s="213" t="s">
        <v>204</v>
      </c>
      <c r="H187" s="214">
        <v>1</v>
      </c>
      <c r="I187" s="215"/>
      <c r="J187" s="216">
        <f>ROUND(I187*H187,2)</f>
        <v>0</v>
      </c>
      <c r="K187" s="212" t="s">
        <v>139</v>
      </c>
      <c r="L187" s="217"/>
      <c r="M187" s="218" t="s">
        <v>35</v>
      </c>
      <c r="N187" s="219" t="s">
        <v>48</v>
      </c>
      <c r="O187" s="76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4" t="s">
        <v>83</v>
      </c>
      <c r="AT187" s="14" t="s">
        <v>135</v>
      </c>
      <c r="AU187" s="14" t="s">
        <v>81</v>
      </c>
      <c r="AY187" s="14" t="s">
        <v>134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140</v>
      </c>
      <c r="BK187" s="222">
        <f>ROUND(I187*H187,2)</f>
        <v>0</v>
      </c>
      <c r="BL187" s="14" t="s">
        <v>81</v>
      </c>
      <c r="BM187" s="14" t="s">
        <v>485</v>
      </c>
    </row>
    <row r="188" s="1" customFormat="1" ht="16.5" customHeight="1">
      <c r="B188" s="35"/>
      <c r="C188" s="210" t="s">
        <v>486</v>
      </c>
      <c r="D188" s="210" t="s">
        <v>135</v>
      </c>
      <c r="E188" s="211" t="s">
        <v>487</v>
      </c>
      <c r="F188" s="212" t="s">
        <v>488</v>
      </c>
      <c r="G188" s="213" t="s">
        <v>204</v>
      </c>
      <c r="H188" s="214">
        <v>1</v>
      </c>
      <c r="I188" s="215"/>
      <c r="J188" s="216">
        <f>ROUND(I188*H188,2)</f>
        <v>0</v>
      </c>
      <c r="K188" s="212" t="s">
        <v>139</v>
      </c>
      <c r="L188" s="217"/>
      <c r="M188" s="218" t="s">
        <v>35</v>
      </c>
      <c r="N188" s="219" t="s">
        <v>48</v>
      </c>
      <c r="O188" s="76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4" t="s">
        <v>83</v>
      </c>
      <c r="AT188" s="14" t="s">
        <v>135</v>
      </c>
      <c r="AU188" s="14" t="s">
        <v>81</v>
      </c>
      <c r="AY188" s="14" t="s">
        <v>134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140</v>
      </c>
      <c r="BK188" s="222">
        <f>ROUND(I188*H188,2)</f>
        <v>0</v>
      </c>
      <c r="BL188" s="14" t="s">
        <v>81</v>
      </c>
      <c r="BM188" s="14" t="s">
        <v>489</v>
      </c>
    </row>
    <row r="189" s="1" customFormat="1" ht="16.5" customHeight="1">
      <c r="B189" s="35"/>
      <c r="C189" s="210" t="s">
        <v>490</v>
      </c>
      <c r="D189" s="210" t="s">
        <v>135</v>
      </c>
      <c r="E189" s="211" t="s">
        <v>491</v>
      </c>
      <c r="F189" s="212" t="s">
        <v>492</v>
      </c>
      <c r="G189" s="213" t="s">
        <v>204</v>
      </c>
      <c r="H189" s="214">
        <v>1</v>
      </c>
      <c r="I189" s="215"/>
      <c r="J189" s="216">
        <f>ROUND(I189*H189,2)</f>
        <v>0</v>
      </c>
      <c r="K189" s="212" t="s">
        <v>139</v>
      </c>
      <c r="L189" s="217"/>
      <c r="M189" s="218" t="s">
        <v>35</v>
      </c>
      <c r="N189" s="219" t="s">
        <v>48</v>
      </c>
      <c r="O189" s="76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AR189" s="14" t="s">
        <v>83</v>
      </c>
      <c r="AT189" s="14" t="s">
        <v>135</v>
      </c>
      <c r="AU189" s="14" t="s">
        <v>81</v>
      </c>
      <c r="AY189" s="14" t="s">
        <v>134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140</v>
      </c>
      <c r="BK189" s="222">
        <f>ROUND(I189*H189,2)</f>
        <v>0</v>
      </c>
      <c r="BL189" s="14" t="s">
        <v>81</v>
      </c>
      <c r="BM189" s="14" t="s">
        <v>493</v>
      </c>
    </row>
    <row r="190" s="1" customFormat="1" ht="16.5" customHeight="1">
      <c r="B190" s="35"/>
      <c r="C190" s="210" t="s">
        <v>494</v>
      </c>
      <c r="D190" s="210" t="s">
        <v>135</v>
      </c>
      <c r="E190" s="211" t="s">
        <v>495</v>
      </c>
      <c r="F190" s="212" t="s">
        <v>496</v>
      </c>
      <c r="G190" s="213" t="s">
        <v>204</v>
      </c>
      <c r="H190" s="214">
        <v>48</v>
      </c>
      <c r="I190" s="215"/>
      <c r="J190" s="216">
        <f>ROUND(I190*H190,2)</f>
        <v>0</v>
      </c>
      <c r="K190" s="212" t="s">
        <v>139</v>
      </c>
      <c r="L190" s="217"/>
      <c r="M190" s="218" t="s">
        <v>35</v>
      </c>
      <c r="N190" s="219" t="s">
        <v>48</v>
      </c>
      <c r="O190" s="76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AR190" s="14" t="s">
        <v>83</v>
      </c>
      <c r="AT190" s="14" t="s">
        <v>135</v>
      </c>
      <c r="AU190" s="14" t="s">
        <v>81</v>
      </c>
      <c r="AY190" s="14" t="s">
        <v>134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140</v>
      </c>
      <c r="BK190" s="222">
        <f>ROUND(I190*H190,2)</f>
        <v>0</v>
      </c>
      <c r="BL190" s="14" t="s">
        <v>81</v>
      </c>
      <c r="BM190" s="14" t="s">
        <v>497</v>
      </c>
    </row>
    <row r="191" s="1" customFormat="1" ht="16.5" customHeight="1">
      <c r="B191" s="35"/>
      <c r="C191" s="210" t="s">
        <v>498</v>
      </c>
      <c r="D191" s="210" t="s">
        <v>135</v>
      </c>
      <c r="E191" s="211" t="s">
        <v>499</v>
      </c>
      <c r="F191" s="212" t="s">
        <v>500</v>
      </c>
      <c r="G191" s="213" t="s">
        <v>204</v>
      </c>
      <c r="H191" s="214">
        <v>1</v>
      </c>
      <c r="I191" s="215"/>
      <c r="J191" s="216">
        <f>ROUND(I191*H191,2)</f>
        <v>0</v>
      </c>
      <c r="K191" s="212" t="s">
        <v>139</v>
      </c>
      <c r="L191" s="217"/>
      <c r="M191" s="218" t="s">
        <v>35</v>
      </c>
      <c r="N191" s="219" t="s">
        <v>48</v>
      </c>
      <c r="O191" s="76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AR191" s="14" t="s">
        <v>397</v>
      </c>
      <c r="AT191" s="14" t="s">
        <v>135</v>
      </c>
      <c r="AU191" s="14" t="s">
        <v>81</v>
      </c>
      <c r="AY191" s="14" t="s">
        <v>134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140</v>
      </c>
      <c r="BK191" s="222">
        <f>ROUND(I191*H191,2)</f>
        <v>0</v>
      </c>
      <c r="BL191" s="14" t="s">
        <v>256</v>
      </c>
      <c r="BM191" s="14" t="s">
        <v>501</v>
      </c>
    </row>
    <row r="192" s="1" customFormat="1" ht="22.5" customHeight="1">
      <c r="B192" s="35"/>
      <c r="C192" s="210" t="s">
        <v>502</v>
      </c>
      <c r="D192" s="210" t="s">
        <v>135</v>
      </c>
      <c r="E192" s="211" t="s">
        <v>503</v>
      </c>
      <c r="F192" s="212" t="s">
        <v>504</v>
      </c>
      <c r="G192" s="213" t="s">
        <v>204</v>
      </c>
      <c r="H192" s="214">
        <v>2</v>
      </c>
      <c r="I192" s="215"/>
      <c r="J192" s="216">
        <f>ROUND(I192*H192,2)</f>
        <v>0</v>
      </c>
      <c r="K192" s="212" t="s">
        <v>139</v>
      </c>
      <c r="L192" s="217"/>
      <c r="M192" s="218" t="s">
        <v>35</v>
      </c>
      <c r="N192" s="219" t="s">
        <v>48</v>
      </c>
      <c r="O192" s="76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4" t="s">
        <v>397</v>
      </c>
      <c r="AT192" s="14" t="s">
        <v>135</v>
      </c>
      <c r="AU192" s="14" t="s">
        <v>81</v>
      </c>
      <c r="AY192" s="14" t="s">
        <v>134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140</v>
      </c>
      <c r="BK192" s="222">
        <f>ROUND(I192*H192,2)</f>
        <v>0</v>
      </c>
      <c r="BL192" s="14" t="s">
        <v>256</v>
      </c>
      <c r="BM192" s="14" t="s">
        <v>505</v>
      </c>
    </row>
    <row r="193" s="1" customFormat="1" ht="22.5" customHeight="1">
      <c r="B193" s="35"/>
      <c r="C193" s="210" t="s">
        <v>506</v>
      </c>
      <c r="D193" s="210" t="s">
        <v>135</v>
      </c>
      <c r="E193" s="211" t="s">
        <v>507</v>
      </c>
      <c r="F193" s="212" t="s">
        <v>508</v>
      </c>
      <c r="G193" s="213" t="s">
        <v>204</v>
      </c>
      <c r="H193" s="214">
        <v>4</v>
      </c>
      <c r="I193" s="215"/>
      <c r="J193" s="216">
        <f>ROUND(I193*H193,2)</f>
        <v>0</v>
      </c>
      <c r="K193" s="212" t="s">
        <v>139</v>
      </c>
      <c r="L193" s="217"/>
      <c r="M193" s="218" t="s">
        <v>35</v>
      </c>
      <c r="N193" s="219" t="s">
        <v>48</v>
      </c>
      <c r="O193" s="76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AR193" s="14" t="s">
        <v>397</v>
      </c>
      <c r="AT193" s="14" t="s">
        <v>135</v>
      </c>
      <c r="AU193" s="14" t="s">
        <v>81</v>
      </c>
      <c r="AY193" s="14" t="s">
        <v>134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140</v>
      </c>
      <c r="BK193" s="222">
        <f>ROUND(I193*H193,2)</f>
        <v>0</v>
      </c>
      <c r="BL193" s="14" t="s">
        <v>256</v>
      </c>
      <c r="BM193" s="14" t="s">
        <v>509</v>
      </c>
    </row>
    <row r="194" s="1" customFormat="1" ht="22.5" customHeight="1">
      <c r="B194" s="35"/>
      <c r="C194" s="210" t="s">
        <v>510</v>
      </c>
      <c r="D194" s="210" t="s">
        <v>135</v>
      </c>
      <c r="E194" s="211" t="s">
        <v>511</v>
      </c>
      <c r="F194" s="212" t="s">
        <v>512</v>
      </c>
      <c r="G194" s="213" t="s">
        <v>204</v>
      </c>
      <c r="H194" s="214">
        <v>6</v>
      </c>
      <c r="I194" s="215"/>
      <c r="J194" s="216">
        <f>ROUND(I194*H194,2)</f>
        <v>0</v>
      </c>
      <c r="K194" s="212" t="s">
        <v>139</v>
      </c>
      <c r="L194" s="217"/>
      <c r="M194" s="218" t="s">
        <v>35</v>
      </c>
      <c r="N194" s="219" t="s">
        <v>48</v>
      </c>
      <c r="O194" s="76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14" t="s">
        <v>397</v>
      </c>
      <c r="AT194" s="14" t="s">
        <v>135</v>
      </c>
      <c r="AU194" s="14" t="s">
        <v>81</v>
      </c>
      <c r="AY194" s="14" t="s">
        <v>134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140</v>
      </c>
      <c r="BK194" s="222">
        <f>ROUND(I194*H194,2)</f>
        <v>0</v>
      </c>
      <c r="BL194" s="14" t="s">
        <v>256</v>
      </c>
      <c r="BM194" s="14" t="s">
        <v>513</v>
      </c>
    </row>
    <row r="195" s="1" customFormat="1" ht="16.5" customHeight="1">
      <c r="B195" s="35"/>
      <c r="C195" s="210" t="s">
        <v>514</v>
      </c>
      <c r="D195" s="210" t="s">
        <v>135</v>
      </c>
      <c r="E195" s="211" t="s">
        <v>515</v>
      </c>
      <c r="F195" s="212" t="s">
        <v>516</v>
      </c>
      <c r="G195" s="213" t="s">
        <v>204</v>
      </c>
      <c r="H195" s="214">
        <v>1</v>
      </c>
      <c r="I195" s="215"/>
      <c r="J195" s="216">
        <f>ROUND(I195*H195,2)</f>
        <v>0</v>
      </c>
      <c r="K195" s="212" t="s">
        <v>139</v>
      </c>
      <c r="L195" s="217"/>
      <c r="M195" s="218" t="s">
        <v>35</v>
      </c>
      <c r="N195" s="219" t="s">
        <v>48</v>
      </c>
      <c r="O195" s="76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4" t="s">
        <v>397</v>
      </c>
      <c r="AT195" s="14" t="s">
        <v>135</v>
      </c>
      <c r="AU195" s="14" t="s">
        <v>81</v>
      </c>
      <c r="AY195" s="14" t="s">
        <v>134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140</v>
      </c>
      <c r="BK195" s="222">
        <f>ROUND(I195*H195,2)</f>
        <v>0</v>
      </c>
      <c r="BL195" s="14" t="s">
        <v>256</v>
      </c>
      <c r="BM195" s="14" t="s">
        <v>517</v>
      </c>
    </row>
    <row r="196" s="1" customFormat="1" ht="16.5" customHeight="1">
      <c r="B196" s="35"/>
      <c r="C196" s="210" t="s">
        <v>518</v>
      </c>
      <c r="D196" s="210" t="s">
        <v>135</v>
      </c>
      <c r="E196" s="211" t="s">
        <v>519</v>
      </c>
      <c r="F196" s="212" t="s">
        <v>520</v>
      </c>
      <c r="G196" s="213" t="s">
        <v>204</v>
      </c>
      <c r="H196" s="214">
        <v>1</v>
      </c>
      <c r="I196" s="215"/>
      <c r="J196" s="216">
        <f>ROUND(I196*H196,2)</f>
        <v>0</v>
      </c>
      <c r="K196" s="212" t="s">
        <v>139</v>
      </c>
      <c r="L196" s="217"/>
      <c r="M196" s="218" t="s">
        <v>35</v>
      </c>
      <c r="N196" s="219" t="s">
        <v>48</v>
      </c>
      <c r="O196" s="76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AR196" s="14" t="s">
        <v>397</v>
      </c>
      <c r="AT196" s="14" t="s">
        <v>135</v>
      </c>
      <c r="AU196" s="14" t="s">
        <v>81</v>
      </c>
      <c r="AY196" s="14" t="s">
        <v>134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140</v>
      </c>
      <c r="BK196" s="222">
        <f>ROUND(I196*H196,2)</f>
        <v>0</v>
      </c>
      <c r="BL196" s="14" t="s">
        <v>256</v>
      </c>
      <c r="BM196" s="14" t="s">
        <v>521</v>
      </c>
    </row>
    <row r="197" s="1" customFormat="1" ht="16.5" customHeight="1">
      <c r="B197" s="35"/>
      <c r="C197" s="210" t="s">
        <v>522</v>
      </c>
      <c r="D197" s="210" t="s">
        <v>135</v>
      </c>
      <c r="E197" s="211" t="s">
        <v>523</v>
      </c>
      <c r="F197" s="212" t="s">
        <v>524</v>
      </c>
      <c r="G197" s="213" t="s">
        <v>204</v>
      </c>
      <c r="H197" s="214">
        <v>1</v>
      </c>
      <c r="I197" s="215"/>
      <c r="J197" s="216">
        <f>ROUND(I197*H197,2)</f>
        <v>0</v>
      </c>
      <c r="K197" s="212" t="s">
        <v>139</v>
      </c>
      <c r="L197" s="217"/>
      <c r="M197" s="218" t="s">
        <v>35</v>
      </c>
      <c r="N197" s="219" t="s">
        <v>48</v>
      </c>
      <c r="O197" s="76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AR197" s="14" t="s">
        <v>397</v>
      </c>
      <c r="AT197" s="14" t="s">
        <v>135</v>
      </c>
      <c r="AU197" s="14" t="s">
        <v>81</v>
      </c>
      <c r="AY197" s="14" t="s">
        <v>134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140</v>
      </c>
      <c r="BK197" s="222">
        <f>ROUND(I197*H197,2)</f>
        <v>0</v>
      </c>
      <c r="BL197" s="14" t="s">
        <v>256</v>
      </c>
      <c r="BM197" s="14" t="s">
        <v>525</v>
      </c>
    </row>
    <row r="198" s="1" customFormat="1" ht="22.5" customHeight="1">
      <c r="B198" s="35"/>
      <c r="C198" s="210" t="s">
        <v>526</v>
      </c>
      <c r="D198" s="210" t="s">
        <v>135</v>
      </c>
      <c r="E198" s="211" t="s">
        <v>527</v>
      </c>
      <c r="F198" s="212" t="s">
        <v>528</v>
      </c>
      <c r="G198" s="213" t="s">
        <v>529</v>
      </c>
      <c r="H198" s="214">
        <v>1</v>
      </c>
      <c r="I198" s="215"/>
      <c r="J198" s="216">
        <f>ROUND(I198*H198,2)</f>
        <v>0</v>
      </c>
      <c r="K198" s="212" t="s">
        <v>179</v>
      </c>
      <c r="L198" s="217"/>
      <c r="M198" s="218" t="s">
        <v>35</v>
      </c>
      <c r="N198" s="219" t="s">
        <v>48</v>
      </c>
      <c r="O198" s="76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4" t="s">
        <v>83</v>
      </c>
      <c r="AT198" s="14" t="s">
        <v>135</v>
      </c>
      <c r="AU198" s="14" t="s">
        <v>81</v>
      </c>
      <c r="AY198" s="14" t="s">
        <v>134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140</v>
      </c>
      <c r="BK198" s="222">
        <f>ROUND(I198*H198,2)</f>
        <v>0</v>
      </c>
      <c r="BL198" s="14" t="s">
        <v>81</v>
      </c>
      <c r="BM198" s="14" t="s">
        <v>530</v>
      </c>
    </row>
    <row r="199" s="1" customFormat="1" ht="16.5" customHeight="1">
      <c r="B199" s="35"/>
      <c r="C199" s="223" t="s">
        <v>531</v>
      </c>
      <c r="D199" s="223" t="s">
        <v>182</v>
      </c>
      <c r="E199" s="224" t="s">
        <v>532</v>
      </c>
      <c r="F199" s="225" t="s">
        <v>533</v>
      </c>
      <c r="G199" s="226" t="s">
        <v>204</v>
      </c>
      <c r="H199" s="227">
        <v>850</v>
      </c>
      <c r="I199" s="228"/>
      <c r="J199" s="229">
        <f>ROUND(I199*H199,2)</f>
        <v>0</v>
      </c>
      <c r="K199" s="225" t="s">
        <v>139</v>
      </c>
      <c r="L199" s="40"/>
      <c r="M199" s="230" t="s">
        <v>35</v>
      </c>
      <c r="N199" s="231" t="s">
        <v>48</v>
      </c>
      <c r="O199" s="76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4" t="s">
        <v>256</v>
      </c>
      <c r="AT199" s="14" t="s">
        <v>182</v>
      </c>
      <c r="AU199" s="14" t="s">
        <v>81</v>
      </c>
      <c r="AY199" s="14" t="s">
        <v>134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140</v>
      </c>
      <c r="BK199" s="222">
        <f>ROUND(I199*H199,2)</f>
        <v>0</v>
      </c>
      <c r="BL199" s="14" t="s">
        <v>256</v>
      </c>
      <c r="BM199" s="14" t="s">
        <v>534</v>
      </c>
    </row>
    <row r="200" s="1" customFormat="1" ht="22.5" customHeight="1">
      <c r="B200" s="35"/>
      <c r="C200" s="223" t="s">
        <v>535</v>
      </c>
      <c r="D200" s="223" t="s">
        <v>182</v>
      </c>
      <c r="E200" s="224" t="s">
        <v>536</v>
      </c>
      <c r="F200" s="225" t="s">
        <v>537</v>
      </c>
      <c r="G200" s="226" t="s">
        <v>204</v>
      </c>
      <c r="H200" s="227">
        <v>2</v>
      </c>
      <c r="I200" s="228"/>
      <c r="J200" s="229">
        <f>ROUND(I200*H200,2)</f>
        <v>0</v>
      </c>
      <c r="K200" s="225" t="s">
        <v>179</v>
      </c>
      <c r="L200" s="40"/>
      <c r="M200" s="230" t="s">
        <v>35</v>
      </c>
      <c r="N200" s="231" t="s">
        <v>48</v>
      </c>
      <c r="O200" s="76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AR200" s="14" t="s">
        <v>81</v>
      </c>
      <c r="AT200" s="14" t="s">
        <v>182</v>
      </c>
      <c r="AU200" s="14" t="s">
        <v>81</v>
      </c>
      <c r="AY200" s="14" t="s">
        <v>134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140</v>
      </c>
      <c r="BK200" s="222">
        <f>ROUND(I200*H200,2)</f>
        <v>0</v>
      </c>
      <c r="BL200" s="14" t="s">
        <v>81</v>
      </c>
      <c r="BM200" s="14" t="s">
        <v>538</v>
      </c>
    </row>
    <row r="201" s="1" customFormat="1" ht="22.5" customHeight="1">
      <c r="B201" s="35"/>
      <c r="C201" s="223" t="s">
        <v>539</v>
      </c>
      <c r="D201" s="223" t="s">
        <v>182</v>
      </c>
      <c r="E201" s="224" t="s">
        <v>540</v>
      </c>
      <c r="F201" s="225" t="s">
        <v>541</v>
      </c>
      <c r="G201" s="226" t="s">
        <v>204</v>
      </c>
      <c r="H201" s="227">
        <v>1</v>
      </c>
      <c r="I201" s="228"/>
      <c r="J201" s="229">
        <f>ROUND(I201*H201,2)</f>
        <v>0</v>
      </c>
      <c r="K201" s="225" t="s">
        <v>179</v>
      </c>
      <c r="L201" s="40"/>
      <c r="M201" s="230" t="s">
        <v>35</v>
      </c>
      <c r="N201" s="231" t="s">
        <v>48</v>
      </c>
      <c r="O201" s="76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AR201" s="14" t="s">
        <v>81</v>
      </c>
      <c r="AT201" s="14" t="s">
        <v>182</v>
      </c>
      <c r="AU201" s="14" t="s">
        <v>81</v>
      </c>
      <c r="AY201" s="14" t="s">
        <v>134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140</v>
      </c>
      <c r="BK201" s="222">
        <f>ROUND(I201*H201,2)</f>
        <v>0</v>
      </c>
      <c r="BL201" s="14" t="s">
        <v>81</v>
      </c>
      <c r="BM201" s="14" t="s">
        <v>542</v>
      </c>
    </row>
    <row r="202" s="1" customFormat="1" ht="22.5" customHeight="1">
      <c r="B202" s="35"/>
      <c r="C202" s="223" t="s">
        <v>543</v>
      </c>
      <c r="D202" s="223" t="s">
        <v>182</v>
      </c>
      <c r="E202" s="224" t="s">
        <v>544</v>
      </c>
      <c r="F202" s="225" t="s">
        <v>545</v>
      </c>
      <c r="G202" s="226" t="s">
        <v>204</v>
      </c>
      <c r="H202" s="227">
        <v>42</v>
      </c>
      <c r="I202" s="228"/>
      <c r="J202" s="229">
        <f>ROUND(I202*H202,2)</f>
        <v>0</v>
      </c>
      <c r="K202" s="225" t="s">
        <v>179</v>
      </c>
      <c r="L202" s="40"/>
      <c r="M202" s="230" t="s">
        <v>35</v>
      </c>
      <c r="N202" s="231" t="s">
        <v>48</v>
      </c>
      <c r="O202" s="76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AR202" s="14" t="s">
        <v>81</v>
      </c>
      <c r="AT202" s="14" t="s">
        <v>182</v>
      </c>
      <c r="AU202" s="14" t="s">
        <v>81</v>
      </c>
      <c r="AY202" s="14" t="s">
        <v>134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140</v>
      </c>
      <c r="BK202" s="222">
        <f>ROUND(I202*H202,2)</f>
        <v>0</v>
      </c>
      <c r="BL202" s="14" t="s">
        <v>81</v>
      </c>
      <c r="BM202" s="14" t="s">
        <v>546</v>
      </c>
    </row>
    <row r="203" s="1" customFormat="1" ht="22.5" customHeight="1">
      <c r="B203" s="35"/>
      <c r="C203" s="223" t="s">
        <v>547</v>
      </c>
      <c r="D203" s="223" t="s">
        <v>182</v>
      </c>
      <c r="E203" s="224" t="s">
        <v>548</v>
      </c>
      <c r="F203" s="225" t="s">
        <v>549</v>
      </c>
      <c r="G203" s="226" t="s">
        <v>204</v>
      </c>
      <c r="H203" s="227">
        <v>42</v>
      </c>
      <c r="I203" s="228"/>
      <c r="J203" s="229">
        <f>ROUND(I203*H203,2)</f>
        <v>0</v>
      </c>
      <c r="K203" s="225" t="s">
        <v>179</v>
      </c>
      <c r="L203" s="40"/>
      <c r="M203" s="230" t="s">
        <v>35</v>
      </c>
      <c r="N203" s="231" t="s">
        <v>48</v>
      </c>
      <c r="O203" s="76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AR203" s="14" t="s">
        <v>81</v>
      </c>
      <c r="AT203" s="14" t="s">
        <v>182</v>
      </c>
      <c r="AU203" s="14" t="s">
        <v>81</v>
      </c>
      <c r="AY203" s="14" t="s">
        <v>134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140</v>
      </c>
      <c r="BK203" s="222">
        <f>ROUND(I203*H203,2)</f>
        <v>0</v>
      </c>
      <c r="BL203" s="14" t="s">
        <v>81</v>
      </c>
      <c r="BM203" s="14" t="s">
        <v>550</v>
      </c>
    </row>
    <row r="204" s="11" customFormat="1" ht="25.92" customHeight="1">
      <c r="B204" s="196"/>
      <c r="C204" s="197"/>
      <c r="D204" s="198" t="s">
        <v>74</v>
      </c>
      <c r="E204" s="199" t="s">
        <v>551</v>
      </c>
      <c r="F204" s="199" t="s">
        <v>552</v>
      </c>
      <c r="G204" s="197"/>
      <c r="H204" s="197"/>
      <c r="I204" s="200"/>
      <c r="J204" s="201">
        <f>BK204</f>
        <v>0</v>
      </c>
      <c r="K204" s="197"/>
      <c r="L204" s="202"/>
      <c r="M204" s="203"/>
      <c r="N204" s="204"/>
      <c r="O204" s="204"/>
      <c r="P204" s="205">
        <f>SUM(P205:P206)</f>
        <v>0</v>
      </c>
      <c r="Q204" s="204"/>
      <c r="R204" s="205">
        <f>SUM(R205:R206)</f>
        <v>0</v>
      </c>
      <c r="S204" s="204"/>
      <c r="T204" s="206">
        <f>SUM(T205:T206)</f>
        <v>0</v>
      </c>
      <c r="AR204" s="207" t="s">
        <v>81</v>
      </c>
      <c r="AT204" s="208" t="s">
        <v>74</v>
      </c>
      <c r="AU204" s="208" t="s">
        <v>75</v>
      </c>
      <c r="AY204" s="207" t="s">
        <v>134</v>
      </c>
      <c r="BK204" s="209">
        <f>SUM(BK205:BK206)</f>
        <v>0</v>
      </c>
    </row>
    <row r="205" s="1" customFormat="1" ht="16.5" customHeight="1">
      <c r="B205" s="35"/>
      <c r="C205" s="223" t="s">
        <v>553</v>
      </c>
      <c r="D205" s="223" t="s">
        <v>182</v>
      </c>
      <c r="E205" s="224" t="s">
        <v>554</v>
      </c>
      <c r="F205" s="225" t="s">
        <v>555</v>
      </c>
      <c r="G205" s="226" t="s">
        <v>204</v>
      </c>
      <c r="H205" s="227">
        <v>1</v>
      </c>
      <c r="I205" s="228"/>
      <c r="J205" s="229">
        <f>ROUND(I205*H205,2)</f>
        <v>0</v>
      </c>
      <c r="K205" s="225" t="s">
        <v>139</v>
      </c>
      <c r="L205" s="40"/>
      <c r="M205" s="230" t="s">
        <v>35</v>
      </c>
      <c r="N205" s="231" t="s">
        <v>48</v>
      </c>
      <c r="O205" s="76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AR205" s="14" t="s">
        <v>81</v>
      </c>
      <c r="AT205" s="14" t="s">
        <v>182</v>
      </c>
      <c r="AU205" s="14" t="s">
        <v>81</v>
      </c>
      <c r="AY205" s="14" t="s">
        <v>134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140</v>
      </c>
      <c r="BK205" s="222">
        <f>ROUND(I205*H205,2)</f>
        <v>0</v>
      </c>
      <c r="BL205" s="14" t="s">
        <v>81</v>
      </c>
      <c r="BM205" s="14" t="s">
        <v>556</v>
      </c>
    </row>
    <row r="206" s="1" customFormat="1" ht="16.5" customHeight="1">
      <c r="B206" s="35"/>
      <c r="C206" s="223" t="s">
        <v>557</v>
      </c>
      <c r="D206" s="223" t="s">
        <v>182</v>
      </c>
      <c r="E206" s="224" t="s">
        <v>558</v>
      </c>
      <c r="F206" s="225" t="s">
        <v>559</v>
      </c>
      <c r="G206" s="226" t="s">
        <v>204</v>
      </c>
      <c r="H206" s="227">
        <v>1</v>
      </c>
      <c r="I206" s="228"/>
      <c r="J206" s="229">
        <f>ROUND(I206*H206,2)</f>
        <v>0</v>
      </c>
      <c r="K206" s="225" t="s">
        <v>139</v>
      </c>
      <c r="L206" s="40"/>
      <c r="M206" s="230" t="s">
        <v>35</v>
      </c>
      <c r="N206" s="231" t="s">
        <v>48</v>
      </c>
      <c r="O206" s="76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AR206" s="14" t="s">
        <v>81</v>
      </c>
      <c r="AT206" s="14" t="s">
        <v>182</v>
      </c>
      <c r="AU206" s="14" t="s">
        <v>81</v>
      </c>
      <c r="AY206" s="14" t="s">
        <v>134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140</v>
      </c>
      <c r="BK206" s="222">
        <f>ROUND(I206*H206,2)</f>
        <v>0</v>
      </c>
      <c r="BL206" s="14" t="s">
        <v>81</v>
      </c>
      <c r="BM206" s="14" t="s">
        <v>560</v>
      </c>
    </row>
    <row r="207" s="11" customFormat="1" ht="25.92" customHeight="1">
      <c r="B207" s="196"/>
      <c r="C207" s="197"/>
      <c r="D207" s="198" t="s">
        <v>74</v>
      </c>
      <c r="E207" s="199" t="s">
        <v>561</v>
      </c>
      <c r="F207" s="199" t="s">
        <v>562</v>
      </c>
      <c r="G207" s="197"/>
      <c r="H207" s="197"/>
      <c r="I207" s="200"/>
      <c r="J207" s="201">
        <f>BK207</f>
        <v>0</v>
      </c>
      <c r="K207" s="197"/>
      <c r="L207" s="202"/>
      <c r="M207" s="203"/>
      <c r="N207" s="204"/>
      <c r="O207" s="204"/>
      <c r="P207" s="205">
        <f>SUM(P208:P226)</f>
        <v>0</v>
      </c>
      <c r="Q207" s="204"/>
      <c r="R207" s="205">
        <f>SUM(R208:R226)</f>
        <v>0</v>
      </c>
      <c r="S207" s="204"/>
      <c r="T207" s="206">
        <f>SUM(T208:T226)</f>
        <v>0</v>
      </c>
      <c r="AR207" s="207" t="s">
        <v>81</v>
      </c>
      <c r="AT207" s="208" t="s">
        <v>74</v>
      </c>
      <c r="AU207" s="208" t="s">
        <v>75</v>
      </c>
      <c r="AY207" s="207" t="s">
        <v>134</v>
      </c>
      <c r="BK207" s="209">
        <f>SUM(BK208:BK226)</f>
        <v>0</v>
      </c>
    </row>
    <row r="208" s="1" customFormat="1" ht="16.5" customHeight="1">
      <c r="B208" s="35"/>
      <c r="C208" s="210" t="s">
        <v>563</v>
      </c>
      <c r="D208" s="210" t="s">
        <v>135</v>
      </c>
      <c r="E208" s="211" t="s">
        <v>564</v>
      </c>
      <c r="F208" s="212" t="s">
        <v>565</v>
      </c>
      <c r="G208" s="213" t="s">
        <v>204</v>
      </c>
      <c r="H208" s="214">
        <v>1</v>
      </c>
      <c r="I208" s="215"/>
      <c r="J208" s="216">
        <f>ROUND(I208*H208,2)</f>
        <v>0</v>
      </c>
      <c r="K208" s="212" t="s">
        <v>139</v>
      </c>
      <c r="L208" s="217"/>
      <c r="M208" s="218" t="s">
        <v>35</v>
      </c>
      <c r="N208" s="219" t="s">
        <v>48</v>
      </c>
      <c r="O208" s="76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14" t="s">
        <v>397</v>
      </c>
      <c r="AT208" s="14" t="s">
        <v>135</v>
      </c>
      <c r="AU208" s="14" t="s">
        <v>81</v>
      </c>
      <c r="AY208" s="14" t="s">
        <v>134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140</v>
      </c>
      <c r="BK208" s="222">
        <f>ROUND(I208*H208,2)</f>
        <v>0</v>
      </c>
      <c r="BL208" s="14" t="s">
        <v>256</v>
      </c>
      <c r="BM208" s="14" t="s">
        <v>566</v>
      </c>
    </row>
    <row r="209" s="1" customFormat="1" ht="22.5" customHeight="1">
      <c r="B209" s="35"/>
      <c r="C209" s="210" t="s">
        <v>567</v>
      </c>
      <c r="D209" s="210" t="s">
        <v>135</v>
      </c>
      <c r="E209" s="211" t="s">
        <v>568</v>
      </c>
      <c r="F209" s="212" t="s">
        <v>569</v>
      </c>
      <c r="G209" s="213" t="s">
        <v>204</v>
      </c>
      <c r="H209" s="214">
        <v>6</v>
      </c>
      <c r="I209" s="215"/>
      <c r="J209" s="216">
        <f>ROUND(I209*H209,2)</f>
        <v>0</v>
      </c>
      <c r="K209" s="212" t="s">
        <v>179</v>
      </c>
      <c r="L209" s="217"/>
      <c r="M209" s="218" t="s">
        <v>35</v>
      </c>
      <c r="N209" s="219" t="s">
        <v>48</v>
      </c>
      <c r="O209" s="76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4" t="s">
        <v>397</v>
      </c>
      <c r="AT209" s="14" t="s">
        <v>135</v>
      </c>
      <c r="AU209" s="14" t="s">
        <v>81</v>
      </c>
      <c r="AY209" s="14" t="s">
        <v>134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140</v>
      </c>
      <c r="BK209" s="222">
        <f>ROUND(I209*H209,2)</f>
        <v>0</v>
      </c>
      <c r="BL209" s="14" t="s">
        <v>256</v>
      </c>
      <c r="BM209" s="14" t="s">
        <v>570</v>
      </c>
    </row>
    <row r="210" s="1" customFormat="1" ht="22.5" customHeight="1">
      <c r="B210" s="35"/>
      <c r="C210" s="210" t="s">
        <v>571</v>
      </c>
      <c r="D210" s="210" t="s">
        <v>135</v>
      </c>
      <c r="E210" s="211" t="s">
        <v>572</v>
      </c>
      <c r="F210" s="212" t="s">
        <v>573</v>
      </c>
      <c r="G210" s="213" t="s">
        <v>204</v>
      </c>
      <c r="H210" s="214">
        <v>4</v>
      </c>
      <c r="I210" s="215"/>
      <c r="J210" s="216">
        <f>ROUND(I210*H210,2)</f>
        <v>0</v>
      </c>
      <c r="K210" s="212" t="s">
        <v>179</v>
      </c>
      <c r="L210" s="217"/>
      <c r="M210" s="218" t="s">
        <v>35</v>
      </c>
      <c r="N210" s="219" t="s">
        <v>48</v>
      </c>
      <c r="O210" s="76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AR210" s="14" t="s">
        <v>83</v>
      </c>
      <c r="AT210" s="14" t="s">
        <v>135</v>
      </c>
      <c r="AU210" s="14" t="s">
        <v>81</v>
      </c>
      <c r="AY210" s="14" t="s">
        <v>134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140</v>
      </c>
      <c r="BK210" s="222">
        <f>ROUND(I210*H210,2)</f>
        <v>0</v>
      </c>
      <c r="BL210" s="14" t="s">
        <v>81</v>
      </c>
      <c r="BM210" s="14" t="s">
        <v>574</v>
      </c>
    </row>
    <row r="211" s="1" customFormat="1" ht="22.5" customHeight="1">
      <c r="B211" s="35"/>
      <c r="C211" s="210" t="s">
        <v>575</v>
      </c>
      <c r="D211" s="210" t="s">
        <v>135</v>
      </c>
      <c r="E211" s="211" t="s">
        <v>576</v>
      </c>
      <c r="F211" s="212" t="s">
        <v>577</v>
      </c>
      <c r="G211" s="213" t="s">
        <v>204</v>
      </c>
      <c r="H211" s="214">
        <v>2</v>
      </c>
      <c r="I211" s="215"/>
      <c r="J211" s="216">
        <f>ROUND(I211*H211,2)</f>
        <v>0</v>
      </c>
      <c r="K211" s="212" t="s">
        <v>179</v>
      </c>
      <c r="L211" s="217"/>
      <c r="M211" s="218" t="s">
        <v>35</v>
      </c>
      <c r="N211" s="219" t="s">
        <v>48</v>
      </c>
      <c r="O211" s="76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14" t="s">
        <v>83</v>
      </c>
      <c r="AT211" s="14" t="s">
        <v>135</v>
      </c>
      <c r="AU211" s="14" t="s">
        <v>81</v>
      </c>
      <c r="AY211" s="14" t="s">
        <v>134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140</v>
      </c>
      <c r="BK211" s="222">
        <f>ROUND(I211*H211,2)</f>
        <v>0</v>
      </c>
      <c r="BL211" s="14" t="s">
        <v>81</v>
      </c>
      <c r="BM211" s="14" t="s">
        <v>578</v>
      </c>
    </row>
    <row r="212" s="1" customFormat="1" ht="22.5" customHeight="1">
      <c r="B212" s="35"/>
      <c r="C212" s="210" t="s">
        <v>579</v>
      </c>
      <c r="D212" s="210" t="s">
        <v>135</v>
      </c>
      <c r="E212" s="211" t="s">
        <v>580</v>
      </c>
      <c r="F212" s="212" t="s">
        <v>581</v>
      </c>
      <c r="G212" s="213" t="s">
        <v>204</v>
      </c>
      <c r="H212" s="214">
        <v>4</v>
      </c>
      <c r="I212" s="215"/>
      <c r="J212" s="216">
        <f>ROUND(I212*H212,2)</f>
        <v>0</v>
      </c>
      <c r="K212" s="212" t="s">
        <v>179</v>
      </c>
      <c r="L212" s="217"/>
      <c r="M212" s="218" t="s">
        <v>35</v>
      </c>
      <c r="N212" s="219" t="s">
        <v>48</v>
      </c>
      <c r="O212" s="76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AR212" s="14" t="s">
        <v>397</v>
      </c>
      <c r="AT212" s="14" t="s">
        <v>135</v>
      </c>
      <c r="AU212" s="14" t="s">
        <v>81</v>
      </c>
      <c r="AY212" s="14" t="s">
        <v>134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140</v>
      </c>
      <c r="BK212" s="222">
        <f>ROUND(I212*H212,2)</f>
        <v>0</v>
      </c>
      <c r="BL212" s="14" t="s">
        <v>256</v>
      </c>
      <c r="BM212" s="14" t="s">
        <v>582</v>
      </c>
    </row>
    <row r="213" s="1" customFormat="1" ht="22.5" customHeight="1">
      <c r="B213" s="35"/>
      <c r="C213" s="210" t="s">
        <v>583</v>
      </c>
      <c r="D213" s="210" t="s">
        <v>135</v>
      </c>
      <c r="E213" s="211" t="s">
        <v>584</v>
      </c>
      <c r="F213" s="212" t="s">
        <v>585</v>
      </c>
      <c r="G213" s="213" t="s">
        <v>138</v>
      </c>
      <c r="H213" s="214">
        <v>8</v>
      </c>
      <c r="I213" s="215"/>
      <c r="J213" s="216">
        <f>ROUND(I213*H213,2)</f>
        <v>0</v>
      </c>
      <c r="K213" s="212" t="s">
        <v>179</v>
      </c>
      <c r="L213" s="217"/>
      <c r="M213" s="218" t="s">
        <v>35</v>
      </c>
      <c r="N213" s="219" t="s">
        <v>48</v>
      </c>
      <c r="O213" s="76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AR213" s="14" t="s">
        <v>397</v>
      </c>
      <c r="AT213" s="14" t="s">
        <v>135</v>
      </c>
      <c r="AU213" s="14" t="s">
        <v>81</v>
      </c>
      <c r="AY213" s="14" t="s">
        <v>134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140</v>
      </c>
      <c r="BK213" s="222">
        <f>ROUND(I213*H213,2)</f>
        <v>0</v>
      </c>
      <c r="BL213" s="14" t="s">
        <v>256</v>
      </c>
      <c r="BM213" s="14" t="s">
        <v>586</v>
      </c>
    </row>
    <row r="214" s="1" customFormat="1" ht="22.5" customHeight="1">
      <c r="B214" s="35"/>
      <c r="C214" s="210" t="s">
        <v>587</v>
      </c>
      <c r="D214" s="210" t="s">
        <v>135</v>
      </c>
      <c r="E214" s="211" t="s">
        <v>588</v>
      </c>
      <c r="F214" s="212" t="s">
        <v>589</v>
      </c>
      <c r="G214" s="213" t="s">
        <v>204</v>
      </c>
      <c r="H214" s="214">
        <v>20</v>
      </c>
      <c r="I214" s="215"/>
      <c r="J214" s="216">
        <f>ROUND(I214*H214,2)</f>
        <v>0</v>
      </c>
      <c r="K214" s="212" t="s">
        <v>179</v>
      </c>
      <c r="L214" s="217"/>
      <c r="M214" s="218" t="s">
        <v>35</v>
      </c>
      <c r="N214" s="219" t="s">
        <v>48</v>
      </c>
      <c r="O214" s="76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AR214" s="14" t="s">
        <v>83</v>
      </c>
      <c r="AT214" s="14" t="s">
        <v>135</v>
      </c>
      <c r="AU214" s="14" t="s">
        <v>81</v>
      </c>
      <c r="AY214" s="14" t="s">
        <v>134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140</v>
      </c>
      <c r="BK214" s="222">
        <f>ROUND(I214*H214,2)</f>
        <v>0</v>
      </c>
      <c r="BL214" s="14" t="s">
        <v>81</v>
      </c>
      <c r="BM214" s="14" t="s">
        <v>590</v>
      </c>
    </row>
    <row r="215" s="1" customFormat="1" ht="22.5" customHeight="1">
      <c r="B215" s="35"/>
      <c r="C215" s="210" t="s">
        <v>591</v>
      </c>
      <c r="D215" s="210" t="s">
        <v>135</v>
      </c>
      <c r="E215" s="211" t="s">
        <v>592</v>
      </c>
      <c r="F215" s="212" t="s">
        <v>593</v>
      </c>
      <c r="G215" s="213" t="s">
        <v>204</v>
      </c>
      <c r="H215" s="214">
        <v>20</v>
      </c>
      <c r="I215" s="215"/>
      <c r="J215" s="216">
        <f>ROUND(I215*H215,2)</f>
        <v>0</v>
      </c>
      <c r="K215" s="212" t="s">
        <v>179</v>
      </c>
      <c r="L215" s="217"/>
      <c r="M215" s="218" t="s">
        <v>35</v>
      </c>
      <c r="N215" s="219" t="s">
        <v>48</v>
      </c>
      <c r="O215" s="76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AR215" s="14" t="s">
        <v>397</v>
      </c>
      <c r="AT215" s="14" t="s">
        <v>135</v>
      </c>
      <c r="AU215" s="14" t="s">
        <v>81</v>
      </c>
      <c r="AY215" s="14" t="s">
        <v>134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140</v>
      </c>
      <c r="BK215" s="222">
        <f>ROUND(I215*H215,2)</f>
        <v>0</v>
      </c>
      <c r="BL215" s="14" t="s">
        <v>256</v>
      </c>
      <c r="BM215" s="14" t="s">
        <v>594</v>
      </c>
    </row>
    <row r="216" s="1" customFormat="1" ht="33.75" customHeight="1">
      <c r="B216" s="35"/>
      <c r="C216" s="223" t="s">
        <v>595</v>
      </c>
      <c r="D216" s="223" t="s">
        <v>182</v>
      </c>
      <c r="E216" s="224" t="s">
        <v>596</v>
      </c>
      <c r="F216" s="225" t="s">
        <v>597</v>
      </c>
      <c r="G216" s="226" t="s">
        <v>204</v>
      </c>
      <c r="H216" s="227">
        <v>4</v>
      </c>
      <c r="I216" s="228"/>
      <c r="J216" s="229">
        <f>ROUND(I216*H216,2)</f>
        <v>0</v>
      </c>
      <c r="K216" s="225" t="s">
        <v>139</v>
      </c>
      <c r="L216" s="40"/>
      <c r="M216" s="230" t="s">
        <v>35</v>
      </c>
      <c r="N216" s="231" t="s">
        <v>48</v>
      </c>
      <c r="O216" s="76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AR216" s="14" t="s">
        <v>81</v>
      </c>
      <c r="AT216" s="14" t="s">
        <v>182</v>
      </c>
      <c r="AU216" s="14" t="s">
        <v>81</v>
      </c>
      <c r="AY216" s="14" t="s">
        <v>134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140</v>
      </c>
      <c r="BK216" s="222">
        <f>ROUND(I216*H216,2)</f>
        <v>0</v>
      </c>
      <c r="BL216" s="14" t="s">
        <v>81</v>
      </c>
      <c r="BM216" s="14" t="s">
        <v>598</v>
      </c>
    </row>
    <row r="217" s="1" customFormat="1" ht="33.75" customHeight="1">
      <c r="B217" s="35"/>
      <c r="C217" s="223" t="s">
        <v>599</v>
      </c>
      <c r="D217" s="223" t="s">
        <v>182</v>
      </c>
      <c r="E217" s="224" t="s">
        <v>600</v>
      </c>
      <c r="F217" s="225" t="s">
        <v>601</v>
      </c>
      <c r="G217" s="226" t="s">
        <v>204</v>
      </c>
      <c r="H217" s="227">
        <v>1</v>
      </c>
      <c r="I217" s="228"/>
      <c r="J217" s="229">
        <f>ROUND(I217*H217,2)</f>
        <v>0</v>
      </c>
      <c r="K217" s="225" t="s">
        <v>139</v>
      </c>
      <c r="L217" s="40"/>
      <c r="M217" s="230" t="s">
        <v>35</v>
      </c>
      <c r="N217" s="231" t="s">
        <v>48</v>
      </c>
      <c r="O217" s="76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AR217" s="14" t="s">
        <v>81</v>
      </c>
      <c r="AT217" s="14" t="s">
        <v>182</v>
      </c>
      <c r="AU217" s="14" t="s">
        <v>81</v>
      </c>
      <c r="AY217" s="14" t="s">
        <v>134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140</v>
      </c>
      <c r="BK217" s="222">
        <f>ROUND(I217*H217,2)</f>
        <v>0</v>
      </c>
      <c r="BL217" s="14" t="s">
        <v>81</v>
      </c>
      <c r="BM217" s="14" t="s">
        <v>602</v>
      </c>
    </row>
    <row r="218" s="1" customFormat="1" ht="33.75" customHeight="1">
      <c r="B218" s="35"/>
      <c r="C218" s="223" t="s">
        <v>603</v>
      </c>
      <c r="D218" s="223" t="s">
        <v>182</v>
      </c>
      <c r="E218" s="224" t="s">
        <v>604</v>
      </c>
      <c r="F218" s="225" t="s">
        <v>605</v>
      </c>
      <c r="G218" s="226" t="s">
        <v>204</v>
      </c>
      <c r="H218" s="227">
        <v>1</v>
      </c>
      <c r="I218" s="228"/>
      <c r="J218" s="229">
        <f>ROUND(I218*H218,2)</f>
        <v>0</v>
      </c>
      <c r="K218" s="225" t="s">
        <v>139</v>
      </c>
      <c r="L218" s="40"/>
      <c r="M218" s="230" t="s">
        <v>35</v>
      </c>
      <c r="N218" s="231" t="s">
        <v>48</v>
      </c>
      <c r="O218" s="76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AR218" s="14" t="s">
        <v>81</v>
      </c>
      <c r="AT218" s="14" t="s">
        <v>182</v>
      </c>
      <c r="AU218" s="14" t="s">
        <v>81</v>
      </c>
      <c r="AY218" s="14" t="s">
        <v>134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140</v>
      </c>
      <c r="BK218" s="222">
        <f>ROUND(I218*H218,2)</f>
        <v>0</v>
      </c>
      <c r="BL218" s="14" t="s">
        <v>81</v>
      </c>
      <c r="BM218" s="14" t="s">
        <v>606</v>
      </c>
    </row>
    <row r="219" s="1" customFormat="1" ht="16.5" customHeight="1">
      <c r="B219" s="35"/>
      <c r="C219" s="223" t="s">
        <v>607</v>
      </c>
      <c r="D219" s="223" t="s">
        <v>182</v>
      </c>
      <c r="E219" s="224" t="s">
        <v>608</v>
      </c>
      <c r="F219" s="225" t="s">
        <v>609</v>
      </c>
      <c r="G219" s="226" t="s">
        <v>204</v>
      </c>
      <c r="H219" s="227">
        <v>4</v>
      </c>
      <c r="I219" s="228"/>
      <c r="J219" s="229">
        <f>ROUND(I219*H219,2)</f>
        <v>0</v>
      </c>
      <c r="K219" s="225" t="s">
        <v>139</v>
      </c>
      <c r="L219" s="40"/>
      <c r="M219" s="230" t="s">
        <v>35</v>
      </c>
      <c r="N219" s="231" t="s">
        <v>48</v>
      </c>
      <c r="O219" s="76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AR219" s="14" t="s">
        <v>81</v>
      </c>
      <c r="AT219" s="14" t="s">
        <v>182</v>
      </c>
      <c r="AU219" s="14" t="s">
        <v>81</v>
      </c>
      <c r="AY219" s="14" t="s">
        <v>134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140</v>
      </c>
      <c r="BK219" s="222">
        <f>ROUND(I219*H219,2)</f>
        <v>0</v>
      </c>
      <c r="BL219" s="14" t="s">
        <v>81</v>
      </c>
      <c r="BM219" s="14" t="s">
        <v>610</v>
      </c>
    </row>
    <row r="220" s="1" customFormat="1" ht="22.5" customHeight="1">
      <c r="B220" s="35"/>
      <c r="C220" s="223" t="s">
        <v>611</v>
      </c>
      <c r="D220" s="223" t="s">
        <v>182</v>
      </c>
      <c r="E220" s="224" t="s">
        <v>612</v>
      </c>
      <c r="F220" s="225" t="s">
        <v>613</v>
      </c>
      <c r="G220" s="226" t="s">
        <v>204</v>
      </c>
      <c r="H220" s="227">
        <v>4</v>
      </c>
      <c r="I220" s="228"/>
      <c r="J220" s="229">
        <f>ROUND(I220*H220,2)</f>
        <v>0</v>
      </c>
      <c r="K220" s="225" t="s">
        <v>179</v>
      </c>
      <c r="L220" s="40"/>
      <c r="M220" s="230" t="s">
        <v>35</v>
      </c>
      <c r="N220" s="231" t="s">
        <v>48</v>
      </c>
      <c r="O220" s="76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AR220" s="14" t="s">
        <v>81</v>
      </c>
      <c r="AT220" s="14" t="s">
        <v>182</v>
      </c>
      <c r="AU220" s="14" t="s">
        <v>81</v>
      </c>
      <c r="AY220" s="14" t="s">
        <v>134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140</v>
      </c>
      <c r="BK220" s="222">
        <f>ROUND(I220*H220,2)</f>
        <v>0</v>
      </c>
      <c r="BL220" s="14" t="s">
        <v>81</v>
      </c>
      <c r="BM220" s="14" t="s">
        <v>614</v>
      </c>
    </row>
    <row r="221" s="1" customFormat="1" ht="22.5" customHeight="1">
      <c r="B221" s="35"/>
      <c r="C221" s="223" t="s">
        <v>615</v>
      </c>
      <c r="D221" s="223" t="s">
        <v>182</v>
      </c>
      <c r="E221" s="224" t="s">
        <v>616</v>
      </c>
      <c r="F221" s="225" t="s">
        <v>617</v>
      </c>
      <c r="G221" s="226" t="s">
        <v>204</v>
      </c>
      <c r="H221" s="227">
        <v>6</v>
      </c>
      <c r="I221" s="228"/>
      <c r="J221" s="229">
        <f>ROUND(I221*H221,2)</f>
        <v>0</v>
      </c>
      <c r="K221" s="225" t="s">
        <v>179</v>
      </c>
      <c r="L221" s="40"/>
      <c r="M221" s="230" t="s">
        <v>35</v>
      </c>
      <c r="N221" s="231" t="s">
        <v>48</v>
      </c>
      <c r="O221" s="76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AR221" s="14" t="s">
        <v>81</v>
      </c>
      <c r="AT221" s="14" t="s">
        <v>182</v>
      </c>
      <c r="AU221" s="14" t="s">
        <v>81</v>
      </c>
      <c r="AY221" s="14" t="s">
        <v>134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140</v>
      </c>
      <c r="BK221" s="222">
        <f>ROUND(I221*H221,2)</f>
        <v>0</v>
      </c>
      <c r="BL221" s="14" t="s">
        <v>81</v>
      </c>
      <c r="BM221" s="14" t="s">
        <v>618</v>
      </c>
    </row>
    <row r="222" s="1" customFormat="1" ht="33.75" customHeight="1">
      <c r="B222" s="35"/>
      <c r="C222" s="223" t="s">
        <v>619</v>
      </c>
      <c r="D222" s="223" t="s">
        <v>182</v>
      </c>
      <c r="E222" s="224" t="s">
        <v>620</v>
      </c>
      <c r="F222" s="225" t="s">
        <v>621</v>
      </c>
      <c r="G222" s="226" t="s">
        <v>138</v>
      </c>
      <c r="H222" s="227">
        <v>8</v>
      </c>
      <c r="I222" s="228"/>
      <c r="J222" s="229">
        <f>ROUND(I222*H222,2)</f>
        <v>0</v>
      </c>
      <c r="K222" s="225" t="s">
        <v>179</v>
      </c>
      <c r="L222" s="40"/>
      <c r="M222" s="230" t="s">
        <v>35</v>
      </c>
      <c r="N222" s="231" t="s">
        <v>48</v>
      </c>
      <c r="O222" s="76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AR222" s="14" t="s">
        <v>81</v>
      </c>
      <c r="AT222" s="14" t="s">
        <v>182</v>
      </c>
      <c r="AU222" s="14" t="s">
        <v>81</v>
      </c>
      <c r="AY222" s="14" t="s">
        <v>134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140</v>
      </c>
      <c r="BK222" s="222">
        <f>ROUND(I222*H222,2)</f>
        <v>0</v>
      </c>
      <c r="BL222" s="14" t="s">
        <v>81</v>
      </c>
      <c r="BM222" s="14" t="s">
        <v>622</v>
      </c>
    </row>
    <row r="223" s="1" customFormat="1" ht="22.5" customHeight="1">
      <c r="B223" s="35"/>
      <c r="C223" s="223" t="s">
        <v>623</v>
      </c>
      <c r="D223" s="223" t="s">
        <v>182</v>
      </c>
      <c r="E223" s="224" t="s">
        <v>624</v>
      </c>
      <c r="F223" s="225" t="s">
        <v>625</v>
      </c>
      <c r="G223" s="226" t="s">
        <v>204</v>
      </c>
      <c r="H223" s="227">
        <v>4</v>
      </c>
      <c r="I223" s="228"/>
      <c r="J223" s="229">
        <f>ROUND(I223*H223,2)</f>
        <v>0</v>
      </c>
      <c r="K223" s="225" t="s">
        <v>179</v>
      </c>
      <c r="L223" s="40"/>
      <c r="M223" s="230" t="s">
        <v>35</v>
      </c>
      <c r="N223" s="231" t="s">
        <v>48</v>
      </c>
      <c r="O223" s="76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AR223" s="14" t="s">
        <v>81</v>
      </c>
      <c r="AT223" s="14" t="s">
        <v>182</v>
      </c>
      <c r="AU223" s="14" t="s">
        <v>81</v>
      </c>
      <c r="AY223" s="14" t="s">
        <v>134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140</v>
      </c>
      <c r="BK223" s="222">
        <f>ROUND(I223*H223,2)</f>
        <v>0</v>
      </c>
      <c r="BL223" s="14" t="s">
        <v>81</v>
      </c>
      <c r="BM223" s="14" t="s">
        <v>626</v>
      </c>
    </row>
    <row r="224" s="1" customFormat="1" ht="33.75" customHeight="1">
      <c r="B224" s="35"/>
      <c r="C224" s="223" t="s">
        <v>627</v>
      </c>
      <c r="D224" s="223" t="s">
        <v>182</v>
      </c>
      <c r="E224" s="224" t="s">
        <v>628</v>
      </c>
      <c r="F224" s="225" t="s">
        <v>629</v>
      </c>
      <c r="G224" s="226" t="s">
        <v>204</v>
      </c>
      <c r="H224" s="227">
        <v>20</v>
      </c>
      <c r="I224" s="228"/>
      <c r="J224" s="229">
        <f>ROUND(I224*H224,2)</f>
        <v>0</v>
      </c>
      <c r="K224" s="225" t="s">
        <v>179</v>
      </c>
      <c r="L224" s="40"/>
      <c r="M224" s="230" t="s">
        <v>35</v>
      </c>
      <c r="N224" s="231" t="s">
        <v>48</v>
      </c>
      <c r="O224" s="76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AR224" s="14" t="s">
        <v>81</v>
      </c>
      <c r="AT224" s="14" t="s">
        <v>182</v>
      </c>
      <c r="AU224" s="14" t="s">
        <v>81</v>
      </c>
      <c r="AY224" s="14" t="s">
        <v>134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140</v>
      </c>
      <c r="BK224" s="222">
        <f>ROUND(I224*H224,2)</f>
        <v>0</v>
      </c>
      <c r="BL224" s="14" t="s">
        <v>81</v>
      </c>
      <c r="BM224" s="14" t="s">
        <v>630</v>
      </c>
    </row>
    <row r="225" s="1" customFormat="1" ht="22.5" customHeight="1">
      <c r="B225" s="35"/>
      <c r="C225" s="223" t="s">
        <v>631</v>
      </c>
      <c r="D225" s="223" t="s">
        <v>182</v>
      </c>
      <c r="E225" s="224" t="s">
        <v>632</v>
      </c>
      <c r="F225" s="225" t="s">
        <v>633</v>
      </c>
      <c r="G225" s="226" t="s">
        <v>204</v>
      </c>
      <c r="H225" s="227">
        <v>40</v>
      </c>
      <c r="I225" s="228"/>
      <c r="J225" s="229">
        <f>ROUND(I225*H225,2)</f>
        <v>0</v>
      </c>
      <c r="K225" s="225" t="s">
        <v>179</v>
      </c>
      <c r="L225" s="40"/>
      <c r="M225" s="230" t="s">
        <v>35</v>
      </c>
      <c r="N225" s="231" t="s">
        <v>48</v>
      </c>
      <c r="O225" s="76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AR225" s="14" t="s">
        <v>81</v>
      </c>
      <c r="AT225" s="14" t="s">
        <v>182</v>
      </c>
      <c r="AU225" s="14" t="s">
        <v>81</v>
      </c>
      <c r="AY225" s="14" t="s">
        <v>134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140</v>
      </c>
      <c r="BK225" s="222">
        <f>ROUND(I225*H225,2)</f>
        <v>0</v>
      </c>
      <c r="BL225" s="14" t="s">
        <v>81</v>
      </c>
      <c r="BM225" s="14" t="s">
        <v>634</v>
      </c>
    </row>
    <row r="226" s="1" customFormat="1">
      <c r="B226" s="35"/>
      <c r="C226" s="36"/>
      <c r="D226" s="234" t="s">
        <v>635</v>
      </c>
      <c r="E226" s="36"/>
      <c r="F226" s="235" t="s">
        <v>636</v>
      </c>
      <c r="G226" s="36"/>
      <c r="H226" s="36"/>
      <c r="I226" s="139"/>
      <c r="J226" s="36"/>
      <c r="K226" s="36"/>
      <c r="L226" s="40"/>
      <c r="M226" s="236"/>
      <c r="N226" s="76"/>
      <c r="O226" s="76"/>
      <c r="P226" s="76"/>
      <c r="Q226" s="76"/>
      <c r="R226" s="76"/>
      <c r="S226" s="76"/>
      <c r="T226" s="77"/>
      <c r="AT226" s="14" t="s">
        <v>635</v>
      </c>
      <c r="AU226" s="14" t="s">
        <v>81</v>
      </c>
    </row>
    <row r="227" s="11" customFormat="1" ht="25.92" customHeight="1">
      <c r="B227" s="196"/>
      <c r="C227" s="197"/>
      <c r="D227" s="198" t="s">
        <v>74</v>
      </c>
      <c r="E227" s="199" t="s">
        <v>637</v>
      </c>
      <c r="F227" s="199" t="s">
        <v>638</v>
      </c>
      <c r="G227" s="197"/>
      <c r="H227" s="197"/>
      <c r="I227" s="200"/>
      <c r="J227" s="201">
        <f>BK227</f>
        <v>0</v>
      </c>
      <c r="K227" s="197"/>
      <c r="L227" s="202"/>
      <c r="M227" s="203"/>
      <c r="N227" s="204"/>
      <c r="O227" s="204"/>
      <c r="P227" s="205">
        <f>SUM(P228:P249)</f>
        <v>0</v>
      </c>
      <c r="Q227" s="204"/>
      <c r="R227" s="205">
        <f>SUM(R228:R249)</f>
        <v>0</v>
      </c>
      <c r="S227" s="204"/>
      <c r="T227" s="206">
        <f>SUM(T228:T249)</f>
        <v>0</v>
      </c>
      <c r="AR227" s="207" t="s">
        <v>81</v>
      </c>
      <c r="AT227" s="208" t="s">
        <v>74</v>
      </c>
      <c r="AU227" s="208" t="s">
        <v>75</v>
      </c>
      <c r="AY227" s="207" t="s">
        <v>134</v>
      </c>
      <c r="BK227" s="209">
        <f>SUM(BK228:BK249)</f>
        <v>0</v>
      </c>
    </row>
    <row r="228" s="1" customFormat="1" ht="16.5" customHeight="1">
      <c r="B228" s="35"/>
      <c r="C228" s="210" t="s">
        <v>639</v>
      </c>
      <c r="D228" s="210" t="s">
        <v>135</v>
      </c>
      <c r="E228" s="211" t="s">
        <v>640</v>
      </c>
      <c r="F228" s="212" t="s">
        <v>641</v>
      </c>
      <c r="G228" s="213" t="s">
        <v>204</v>
      </c>
      <c r="H228" s="214">
        <v>4</v>
      </c>
      <c r="I228" s="215"/>
      <c r="J228" s="216">
        <f>ROUND(I228*H228,2)</f>
        <v>0</v>
      </c>
      <c r="K228" s="212" t="s">
        <v>139</v>
      </c>
      <c r="L228" s="217"/>
      <c r="M228" s="218" t="s">
        <v>35</v>
      </c>
      <c r="N228" s="219" t="s">
        <v>48</v>
      </c>
      <c r="O228" s="76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AR228" s="14" t="s">
        <v>83</v>
      </c>
      <c r="AT228" s="14" t="s">
        <v>135</v>
      </c>
      <c r="AU228" s="14" t="s">
        <v>81</v>
      </c>
      <c r="AY228" s="14" t="s">
        <v>134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140</v>
      </c>
      <c r="BK228" s="222">
        <f>ROUND(I228*H228,2)</f>
        <v>0</v>
      </c>
      <c r="BL228" s="14" t="s">
        <v>81</v>
      </c>
      <c r="BM228" s="14" t="s">
        <v>642</v>
      </c>
    </row>
    <row r="229" s="1" customFormat="1" ht="16.5" customHeight="1">
      <c r="B229" s="35"/>
      <c r="C229" s="210" t="s">
        <v>643</v>
      </c>
      <c r="D229" s="210" t="s">
        <v>135</v>
      </c>
      <c r="E229" s="211" t="s">
        <v>644</v>
      </c>
      <c r="F229" s="212" t="s">
        <v>645</v>
      </c>
      <c r="G229" s="213" t="s">
        <v>204</v>
      </c>
      <c r="H229" s="214">
        <v>4</v>
      </c>
      <c r="I229" s="215"/>
      <c r="J229" s="216">
        <f>ROUND(I229*H229,2)</f>
        <v>0</v>
      </c>
      <c r="K229" s="212" t="s">
        <v>139</v>
      </c>
      <c r="L229" s="217"/>
      <c r="M229" s="218" t="s">
        <v>35</v>
      </c>
      <c r="N229" s="219" t="s">
        <v>48</v>
      </c>
      <c r="O229" s="76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AR229" s="14" t="s">
        <v>83</v>
      </c>
      <c r="AT229" s="14" t="s">
        <v>135</v>
      </c>
      <c r="AU229" s="14" t="s">
        <v>81</v>
      </c>
      <c r="AY229" s="14" t="s">
        <v>134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140</v>
      </c>
      <c r="BK229" s="222">
        <f>ROUND(I229*H229,2)</f>
        <v>0</v>
      </c>
      <c r="BL229" s="14" t="s">
        <v>81</v>
      </c>
      <c r="BM229" s="14" t="s">
        <v>646</v>
      </c>
    </row>
    <row r="230" s="1" customFormat="1" ht="16.5" customHeight="1">
      <c r="B230" s="35"/>
      <c r="C230" s="210" t="s">
        <v>647</v>
      </c>
      <c r="D230" s="210" t="s">
        <v>135</v>
      </c>
      <c r="E230" s="211" t="s">
        <v>648</v>
      </c>
      <c r="F230" s="212" t="s">
        <v>649</v>
      </c>
      <c r="G230" s="213" t="s">
        <v>204</v>
      </c>
      <c r="H230" s="214">
        <v>4</v>
      </c>
      <c r="I230" s="215"/>
      <c r="J230" s="216">
        <f>ROUND(I230*H230,2)</f>
        <v>0</v>
      </c>
      <c r="K230" s="212" t="s">
        <v>139</v>
      </c>
      <c r="L230" s="217"/>
      <c r="M230" s="218" t="s">
        <v>35</v>
      </c>
      <c r="N230" s="219" t="s">
        <v>48</v>
      </c>
      <c r="O230" s="76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AR230" s="14" t="s">
        <v>83</v>
      </c>
      <c r="AT230" s="14" t="s">
        <v>135</v>
      </c>
      <c r="AU230" s="14" t="s">
        <v>81</v>
      </c>
      <c r="AY230" s="14" t="s">
        <v>134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140</v>
      </c>
      <c r="BK230" s="222">
        <f>ROUND(I230*H230,2)</f>
        <v>0</v>
      </c>
      <c r="BL230" s="14" t="s">
        <v>81</v>
      </c>
      <c r="BM230" s="14" t="s">
        <v>650</v>
      </c>
    </row>
    <row r="231" s="1" customFormat="1" ht="16.5" customHeight="1">
      <c r="B231" s="35"/>
      <c r="C231" s="210" t="s">
        <v>651</v>
      </c>
      <c r="D231" s="210" t="s">
        <v>135</v>
      </c>
      <c r="E231" s="211" t="s">
        <v>652</v>
      </c>
      <c r="F231" s="212" t="s">
        <v>653</v>
      </c>
      <c r="G231" s="213" t="s">
        <v>204</v>
      </c>
      <c r="H231" s="214">
        <v>4</v>
      </c>
      <c r="I231" s="215"/>
      <c r="J231" s="216">
        <f>ROUND(I231*H231,2)</f>
        <v>0</v>
      </c>
      <c r="K231" s="212" t="s">
        <v>139</v>
      </c>
      <c r="L231" s="217"/>
      <c r="M231" s="218" t="s">
        <v>35</v>
      </c>
      <c r="N231" s="219" t="s">
        <v>48</v>
      </c>
      <c r="O231" s="76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AR231" s="14" t="s">
        <v>83</v>
      </c>
      <c r="AT231" s="14" t="s">
        <v>135</v>
      </c>
      <c r="AU231" s="14" t="s">
        <v>81</v>
      </c>
      <c r="AY231" s="14" t="s">
        <v>134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140</v>
      </c>
      <c r="BK231" s="222">
        <f>ROUND(I231*H231,2)</f>
        <v>0</v>
      </c>
      <c r="BL231" s="14" t="s">
        <v>81</v>
      </c>
      <c r="BM231" s="14" t="s">
        <v>654</v>
      </c>
    </row>
    <row r="232" s="1" customFormat="1" ht="16.5" customHeight="1">
      <c r="B232" s="35"/>
      <c r="C232" s="210" t="s">
        <v>655</v>
      </c>
      <c r="D232" s="210" t="s">
        <v>135</v>
      </c>
      <c r="E232" s="211" t="s">
        <v>656</v>
      </c>
      <c r="F232" s="212" t="s">
        <v>657</v>
      </c>
      <c r="G232" s="213" t="s">
        <v>269</v>
      </c>
      <c r="H232" s="214">
        <v>4</v>
      </c>
      <c r="I232" s="215"/>
      <c r="J232" s="216">
        <f>ROUND(I232*H232,2)</f>
        <v>0</v>
      </c>
      <c r="K232" s="212" t="s">
        <v>139</v>
      </c>
      <c r="L232" s="217"/>
      <c r="M232" s="218" t="s">
        <v>35</v>
      </c>
      <c r="N232" s="219" t="s">
        <v>48</v>
      </c>
      <c r="O232" s="76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4" t="s">
        <v>83</v>
      </c>
      <c r="AT232" s="14" t="s">
        <v>135</v>
      </c>
      <c r="AU232" s="14" t="s">
        <v>81</v>
      </c>
      <c r="AY232" s="14" t="s">
        <v>134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140</v>
      </c>
      <c r="BK232" s="222">
        <f>ROUND(I232*H232,2)</f>
        <v>0</v>
      </c>
      <c r="BL232" s="14" t="s">
        <v>81</v>
      </c>
      <c r="BM232" s="14" t="s">
        <v>658</v>
      </c>
    </row>
    <row r="233" s="1" customFormat="1" ht="16.5" customHeight="1">
      <c r="B233" s="35"/>
      <c r="C233" s="210" t="s">
        <v>659</v>
      </c>
      <c r="D233" s="210" t="s">
        <v>135</v>
      </c>
      <c r="E233" s="211" t="s">
        <v>660</v>
      </c>
      <c r="F233" s="212" t="s">
        <v>661</v>
      </c>
      <c r="G233" s="213" t="s">
        <v>204</v>
      </c>
      <c r="H233" s="214">
        <v>4</v>
      </c>
      <c r="I233" s="215"/>
      <c r="J233" s="216">
        <f>ROUND(I233*H233,2)</f>
        <v>0</v>
      </c>
      <c r="K233" s="212" t="s">
        <v>139</v>
      </c>
      <c r="L233" s="217"/>
      <c r="M233" s="218" t="s">
        <v>35</v>
      </c>
      <c r="N233" s="219" t="s">
        <v>48</v>
      </c>
      <c r="O233" s="76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AR233" s="14" t="s">
        <v>83</v>
      </c>
      <c r="AT233" s="14" t="s">
        <v>135</v>
      </c>
      <c r="AU233" s="14" t="s">
        <v>81</v>
      </c>
      <c r="AY233" s="14" t="s">
        <v>134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140</v>
      </c>
      <c r="BK233" s="222">
        <f>ROUND(I233*H233,2)</f>
        <v>0</v>
      </c>
      <c r="BL233" s="14" t="s">
        <v>81</v>
      </c>
      <c r="BM233" s="14" t="s">
        <v>662</v>
      </c>
    </row>
    <row r="234" s="1" customFormat="1" ht="16.5" customHeight="1">
      <c r="B234" s="35"/>
      <c r="C234" s="210" t="s">
        <v>663</v>
      </c>
      <c r="D234" s="210" t="s">
        <v>135</v>
      </c>
      <c r="E234" s="211" t="s">
        <v>664</v>
      </c>
      <c r="F234" s="212" t="s">
        <v>665</v>
      </c>
      <c r="G234" s="213" t="s">
        <v>204</v>
      </c>
      <c r="H234" s="214">
        <v>1</v>
      </c>
      <c r="I234" s="215"/>
      <c r="J234" s="216">
        <f>ROUND(I234*H234,2)</f>
        <v>0</v>
      </c>
      <c r="K234" s="212" t="s">
        <v>139</v>
      </c>
      <c r="L234" s="217"/>
      <c r="M234" s="218" t="s">
        <v>35</v>
      </c>
      <c r="N234" s="219" t="s">
        <v>48</v>
      </c>
      <c r="O234" s="76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AR234" s="14" t="s">
        <v>83</v>
      </c>
      <c r="AT234" s="14" t="s">
        <v>135</v>
      </c>
      <c r="AU234" s="14" t="s">
        <v>81</v>
      </c>
      <c r="AY234" s="14" t="s">
        <v>134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140</v>
      </c>
      <c r="BK234" s="222">
        <f>ROUND(I234*H234,2)</f>
        <v>0</v>
      </c>
      <c r="BL234" s="14" t="s">
        <v>81</v>
      </c>
      <c r="BM234" s="14" t="s">
        <v>666</v>
      </c>
    </row>
    <row r="235" s="1" customFormat="1" ht="16.5" customHeight="1">
      <c r="B235" s="35"/>
      <c r="C235" s="210" t="s">
        <v>667</v>
      </c>
      <c r="D235" s="210" t="s">
        <v>135</v>
      </c>
      <c r="E235" s="211" t="s">
        <v>668</v>
      </c>
      <c r="F235" s="212" t="s">
        <v>669</v>
      </c>
      <c r="G235" s="213" t="s">
        <v>204</v>
      </c>
      <c r="H235" s="214">
        <v>1</v>
      </c>
      <c r="I235" s="215"/>
      <c r="J235" s="216">
        <f>ROUND(I235*H235,2)</f>
        <v>0</v>
      </c>
      <c r="K235" s="212" t="s">
        <v>139</v>
      </c>
      <c r="L235" s="217"/>
      <c r="M235" s="218" t="s">
        <v>35</v>
      </c>
      <c r="N235" s="219" t="s">
        <v>48</v>
      </c>
      <c r="O235" s="76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AR235" s="14" t="s">
        <v>83</v>
      </c>
      <c r="AT235" s="14" t="s">
        <v>135</v>
      </c>
      <c r="AU235" s="14" t="s">
        <v>81</v>
      </c>
      <c r="AY235" s="14" t="s">
        <v>134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140</v>
      </c>
      <c r="BK235" s="222">
        <f>ROUND(I235*H235,2)</f>
        <v>0</v>
      </c>
      <c r="BL235" s="14" t="s">
        <v>81</v>
      </c>
      <c r="BM235" s="14" t="s">
        <v>670</v>
      </c>
    </row>
    <row r="236" s="1" customFormat="1" ht="16.5" customHeight="1">
      <c r="B236" s="35"/>
      <c r="C236" s="210" t="s">
        <v>671</v>
      </c>
      <c r="D236" s="210" t="s">
        <v>135</v>
      </c>
      <c r="E236" s="211" t="s">
        <v>672</v>
      </c>
      <c r="F236" s="212" t="s">
        <v>673</v>
      </c>
      <c r="G236" s="213" t="s">
        <v>204</v>
      </c>
      <c r="H236" s="214">
        <v>4</v>
      </c>
      <c r="I236" s="215"/>
      <c r="J236" s="216">
        <f>ROUND(I236*H236,2)</f>
        <v>0</v>
      </c>
      <c r="K236" s="212" t="s">
        <v>139</v>
      </c>
      <c r="L236" s="217"/>
      <c r="M236" s="218" t="s">
        <v>35</v>
      </c>
      <c r="N236" s="219" t="s">
        <v>48</v>
      </c>
      <c r="O236" s="76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AR236" s="14" t="s">
        <v>83</v>
      </c>
      <c r="AT236" s="14" t="s">
        <v>135</v>
      </c>
      <c r="AU236" s="14" t="s">
        <v>81</v>
      </c>
      <c r="AY236" s="14" t="s">
        <v>134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140</v>
      </c>
      <c r="BK236" s="222">
        <f>ROUND(I236*H236,2)</f>
        <v>0</v>
      </c>
      <c r="BL236" s="14" t="s">
        <v>81</v>
      </c>
      <c r="BM236" s="14" t="s">
        <v>674</v>
      </c>
    </row>
    <row r="237" s="1" customFormat="1" ht="16.5" customHeight="1">
      <c r="B237" s="35"/>
      <c r="C237" s="210" t="s">
        <v>675</v>
      </c>
      <c r="D237" s="210" t="s">
        <v>135</v>
      </c>
      <c r="E237" s="211" t="s">
        <v>676</v>
      </c>
      <c r="F237" s="212" t="s">
        <v>677</v>
      </c>
      <c r="G237" s="213" t="s">
        <v>204</v>
      </c>
      <c r="H237" s="214">
        <v>4</v>
      </c>
      <c r="I237" s="215"/>
      <c r="J237" s="216">
        <f>ROUND(I237*H237,2)</f>
        <v>0</v>
      </c>
      <c r="K237" s="212" t="s">
        <v>139</v>
      </c>
      <c r="L237" s="217"/>
      <c r="M237" s="218" t="s">
        <v>35</v>
      </c>
      <c r="N237" s="219" t="s">
        <v>48</v>
      </c>
      <c r="O237" s="76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AR237" s="14" t="s">
        <v>83</v>
      </c>
      <c r="AT237" s="14" t="s">
        <v>135</v>
      </c>
      <c r="AU237" s="14" t="s">
        <v>81</v>
      </c>
      <c r="AY237" s="14" t="s">
        <v>134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140</v>
      </c>
      <c r="BK237" s="222">
        <f>ROUND(I237*H237,2)</f>
        <v>0</v>
      </c>
      <c r="BL237" s="14" t="s">
        <v>81</v>
      </c>
      <c r="BM237" s="14" t="s">
        <v>678</v>
      </c>
    </row>
    <row r="238" s="1" customFormat="1" ht="16.5" customHeight="1">
      <c r="B238" s="35"/>
      <c r="C238" s="210" t="s">
        <v>679</v>
      </c>
      <c r="D238" s="210" t="s">
        <v>135</v>
      </c>
      <c r="E238" s="211" t="s">
        <v>680</v>
      </c>
      <c r="F238" s="212" t="s">
        <v>681</v>
      </c>
      <c r="G238" s="213" t="s">
        <v>204</v>
      </c>
      <c r="H238" s="214">
        <v>4</v>
      </c>
      <c r="I238" s="215"/>
      <c r="J238" s="216">
        <f>ROUND(I238*H238,2)</f>
        <v>0</v>
      </c>
      <c r="K238" s="212" t="s">
        <v>139</v>
      </c>
      <c r="L238" s="217"/>
      <c r="M238" s="218" t="s">
        <v>35</v>
      </c>
      <c r="N238" s="219" t="s">
        <v>48</v>
      </c>
      <c r="O238" s="76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4" t="s">
        <v>83</v>
      </c>
      <c r="AT238" s="14" t="s">
        <v>135</v>
      </c>
      <c r="AU238" s="14" t="s">
        <v>81</v>
      </c>
      <c r="AY238" s="14" t="s">
        <v>134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140</v>
      </c>
      <c r="BK238" s="222">
        <f>ROUND(I238*H238,2)</f>
        <v>0</v>
      </c>
      <c r="BL238" s="14" t="s">
        <v>81</v>
      </c>
      <c r="BM238" s="14" t="s">
        <v>682</v>
      </c>
    </row>
    <row r="239" s="1" customFormat="1" ht="16.5" customHeight="1">
      <c r="B239" s="35"/>
      <c r="C239" s="210" t="s">
        <v>683</v>
      </c>
      <c r="D239" s="210" t="s">
        <v>135</v>
      </c>
      <c r="E239" s="211" t="s">
        <v>684</v>
      </c>
      <c r="F239" s="212" t="s">
        <v>685</v>
      </c>
      <c r="G239" s="213" t="s">
        <v>204</v>
      </c>
      <c r="H239" s="214">
        <v>4</v>
      </c>
      <c r="I239" s="215"/>
      <c r="J239" s="216">
        <f>ROUND(I239*H239,2)</f>
        <v>0</v>
      </c>
      <c r="K239" s="212" t="s">
        <v>139</v>
      </c>
      <c r="L239" s="217"/>
      <c r="M239" s="218" t="s">
        <v>35</v>
      </c>
      <c r="N239" s="219" t="s">
        <v>48</v>
      </c>
      <c r="O239" s="76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AR239" s="14" t="s">
        <v>83</v>
      </c>
      <c r="AT239" s="14" t="s">
        <v>135</v>
      </c>
      <c r="AU239" s="14" t="s">
        <v>81</v>
      </c>
      <c r="AY239" s="14" t="s">
        <v>134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140</v>
      </c>
      <c r="BK239" s="222">
        <f>ROUND(I239*H239,2)</f>
        <v>0</v>
      </c>
      <c r="BL239" s="14" t="s">
        <v>81</v>
      </c>
      <c r="BM239" s="14" t="s">
        <v>686</v>
      </c>
    </row>
    <row r="240" s="1" customFormat="1" ht="16.5" customHeight="1">
      <c r="B240" s="35"/>
      <c r="C240" s="210" t="s">
        <v>687</v>
      </c>
      <c r="D240" s="210" t="s">
        <v>135</v>
      </c>
      <c r="E240" s="211" t="s">
        <v>688</v>
      </c>
      <c r="F240" s="212" t="s">
        <v>689</v>
      </c>
      <c r="G240" s="213" t="s">
        <v>204</v>
      </c>
      <c r="H240" s="214">
        <v>3</v>
      </c>
      <c r="I240" s="215"/>
      <c r="J240" s="216">
        <f>ROUND(I240*H240,2)</f>
        <v>0</v>
      </c>
      <c r="K240" s="212" t="s">
        <v>139</v>
      </c>
      <c r="L240" s="217"/>
      <c r="M240" s="218" t="s">
        <v>35</v>
      </c>
      <c r="N240" s="219" t="s">
        <v>48</v>
      </c>
      <c r="O240" s="76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AR240" s="14" t="s">
        <v>397</v>
      </c>
      <c r="AT240" s="14" t="s">
        <v>135</v>
      </c>
      <c r="AU240" s="14" t="s">
        <v>81</v>
      </c>
      <c r="AY240" s="14" t="s">
        <v>134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140</v>
      </c>
      <c r="BK240" s="222">
        <f>ROUND(I240*H240,2)</f>
        <v>0</v>
      </c>
      <c r="BL240" s="14" t="s">
        <v>256</v>
      </c>
      <c r="BM240" s="14" t="s">
        <v>690</v>
      </c>
    </row>
    <row r="241" s="1" customFormat="1" ht="16.5" customHeight="1">
      <c r="B241" s="35"/>
      <c r="C241" s="223" t="s">
        <v>691</v>
      </c>
      <c r="D241" s="223" t="s">
        <v>182</v>
      </c>
      <c r="E241" s="224" t="s">
        <v>692</v>
      </c>
      <c r="F241" s="225" t="s">
        <v>693</v>
      </c>
      <c r="G241" s="226" t="s">
        <v>204</v>
      </c>
      <c r="H241" s="227">
        <v>1</v>
      </c>
      <c r="I241" s="228"/>
      <c r="J241" s="229">
        <f>ROUND(I241*H241,2)</f>
        <v>0</v>
      </c>
      <c r="K241" s="225" t="s">
        <v>139</v>
      </c>
      <c r="L241" s="40"/>
      <c r="M241" s="230" t="s">
        <v>35</v>
      </c>
      <c r="N241" s="231" t="s">
        <v>48</v>
      </c>
      <c r="O241" s="76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AR241" s="14" t="s">
        <v>256</v>
      </c>
      <c r="AT241" s="14" t="s">
        <v>182</v>
      </c>
      <c r="AU241" s="14" t="s">
        <v>81</v>
      </c>
      <c r="AY241" s="14" t="s">
        <v>134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140</v>
      </c>
      <c r="BK241" s="222">
        <f>ROUND(I241*H241,2)</f>
        <v>0</v>
      </c>
      <c r="BL241" s="14" t="s">
        <v>256</v>
      </c>
      <c r="BM241" s="14" t="s">
        <v>694</v>
      </c>
    </row>
    <row r="242" s="1" customFormat="1" ht="16.5" customHeight="1">
      <c r="B242" s="35"/>
      <c r="C242" s="223" t="s">
        <v>695</v>
      </c>
      <c r="D242" s="223" t="s">
        <v>182</v>
      </c>
      <c r="E242" s="224" t="s">
        <v>696</v>
      </c>
      <c r="F242" s="225" t="s">
        <v>697</v>
      </c>
      <c r="G242" s="226" t="s">
        <v>204</v>
      </c>
      <c r="H242" s="227">
        <v>4</v>
      </c>
      <c r="I242" s="228"/>
      <c r="J242" s="229">
        <f>ROUND(I242*H242,2)</f>
        <v>0</v>
      </c>
      <c r="K242" s="225" t="s">
        <v>139</v>
      </c>
      <c r="L242" s="40"/>
      <c r="M242" s="230" t="s">
        <v>35</v>
      </c>
      <c r="N242" s="231" t="s">
        <v>48</v>
      </c>
      <c r="O242" s="76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AR242" s="14" t="s">
        <v>256</v>
      </c>
      <c r="AT242" s="14" t="s">
        <v>182</v>
      </c>
      <c r="AU242" s="14" t="s">
        <v>81</v>
      </c>
      <c r="AY242" s="14" t="s">
        <v>134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140</v>
      </c>
      <c r="BK242" s="222">
        <f>ROUND(I242*H242,2)</f>
        <v>0</v>
      </c>
      <c r="BL242" s="14" t="s">
        <v>256</v>
      </c>
      <c r="BM242" s="14" t="s">
        <v>698</v>
      </c>
    </row>
    <row r="243" s="1" customFormat="1" ht="16.5" customHeight="1">
      <c r="B243" s="35"/>
      <c r="C243" s="223" t="s">
        <v>699</v>
      </c>
      <c r="D243" s="223" t="s">
        <v>182</v>
      </c>
      <c r="E243" s="224" t="s">
        <v>700</v>
      </c>
      <c r="F243" s="225" t="s">
        <v>701</v>
      </c>
      <c r="G243" s="226" t="s">
        <v>204</v>
      </c>
      <c r="H243" s="227">
        <v>4</v>
      </c>
      <c r="I243" s="228"/>
      <c r="J243" s="229">
        <f>ROUND(I243*H243,2)</f>
        <v>0</v>
      </c>
      <c r="K243" s="225" t="s">
        <v>139</v>
      </c>
      <c r="L243" s="40"/>
      <c r="M243" s="230" t="s">
        <v>35</v>
      </c>
      <c r="N243" s="231" t="s">
        <v>48</v>
      </c>
      <c r="O243" s="76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AR243" s="14" t="s">
        <v>256</v>
      </c>
      <c r="AT243" s="14" t="s">
        <v>182</v>
      </c>
      <c r="AU243" s="14" t="s">
        <v>81</v>
      </c>
      <c r="AY243" s="14" t="s">
        <v>134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140</v>
      </c>
      <c r="BK243" s="222">
        <f>ROUND(I243*H243,2)</f>
        <v>0</v>
      </c>
      <c r="BL243" s="14" t="s">
        <v>256</v>
      </c>
      <c r="BM243" s="14" t="s">
        <v>702</v>
      </c>
    </row>
    <row r="244" s="1" customFormat="1" ht="16.5" customHeight="1">
      <c r="B244" s="35"/>
      <c r="C244" s="223" t="s">
        <v>703</v>
      </c>
      <c r="D244" s="223" t="s">
        <v>182</v>
      </c>
      <c r="E244" s="224" t="s">
        <v>704</v>
      </c>
      <c r="F244" s="225" t="s">
        <v>705</v>
      </c>
      <c r="G244" s="226" t="s">
        <v>204</v>
      </c>
      <c r="H244" s="227">
        <v>4</v>
      </c>
      <c r="I244" s="228"/>
      <c r="J244" s="229">
        <f>ROUND(I244*H244,2)</f>
        <v>0</v>
      </c>
      <c r="K244" s="225" t="s">
        <v>139</v>
      </c>
      <c r="L244" s="40"/>
      <c r="M244" s="230" t="s">
        <v>35</v>
      </c>
      <c r="N244" s="231" t="s">
        <v>48</v>
      </c>
      <c r="O244" s="76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AR244" s="14" t="s">
        <v>256</v>
      </c>
      <c r="AT244" s="14" t="s">
        <v>182</v>
      </c>
      <c r="AU244" s="14" t="s">
        <v>81</v>
      </c>
      <c r="AY244" s="14" t="s">
        <v>134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140</v>
      </c>
      <c r="BK244" s="222">
        <f>ROUND(I244*H244,2)</f>
        <v>0</v>
      </c>
      <c r="BL244" s="14" t="s">
        <v>256</v>
      </c>
      <c r="BM244" s="14" t="s">
        <v>706</v>
      </c>
    </row>
    <row r="245" s="1" customFormat="1" ht="16.5" customHeight="1">
      <c r="B245" s="35"/>
      <c r="C245" s="223" t="s">
        <v>707</v>
      </c>
      <c r="D245" s="223" t="s">
        <v>182</v>
      </c>
      <c r="E245" s="224" t="s">
        <v>708</v>
      </c>
      <c r="F245" s="225" t="s">
        <v>709</v>
      </c>
      <c r="G245" s="226" t="s">
        <v>204</v>
      </c>
      <c r="H245" s="227">
        <v>4</v>
      </c>
      <c r="I245" s="228"/>
      <c r="J245" s="229">
        <f>ROUND(I245*H245,2)</f>
        <v>0</v>
      </c>
      <c r="K245" s="225" t="s">
        <v>139</v>
      </c>
      <c r="L245" s="40"/>
      <c r="M245" s="230" t="s">
        <v>35</v>
      </c>
      <c r="N245" s="231" t="s">
        <v>48</v>
      </c>
      <c r="O245" s="76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AR245" s="14" t="s">
        <v>256</v>
      </c>
      <c r="AT245" s="14" t="s">
        <v>182</v>
      </c>
      <c r="AU245" s="14" t="s">
        <v>81</v>
      </c>
      <c r="AY245" s="14" t="s">
        <v>134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140</v>
      </c>
      <c r="BK245" s="222">
        <f>ROUND(I245*H245,2)</f>
        <v>0</v>
      </c>
      <c r="BL245" s="14" t="s">
        <v>256</v>
      </c>
      <c r="BM245" s="14" t="s">
        <v>710</v>
      </c>
    </row>
    <row r="246" s="1" customFormat="1" ht="16.5" customHeight="1">
      <c r="B246" s="35"/>
      <c r="C246" s="223" t="s">
        <v>711</v>
      </c>
      <c r="D246" s="223" t="s">
        <v>182</v>
      </c>
      <c r="E246" s="224" t="s">
        <v>712</v>
      </c>
      <c r="F246" s="225" t="s">
        <v>713</v>
      </c>
      <c r="G246" s="226" t="s">
        <v>204</v>
      </c>
      <c r="H246" s="227">
        <v>4</v>
      </c>
      <c r="I246" s="228"/>
      <c r="J246" s="229">
        <f>ROUND(I246*H246,2)</f>
        <v>0</v>
      </c>
      <c r="K246" s="225" t="s">
        <v>139</v>
      </c>
      <c r="L246" s="40"/>
      <c r="M246" s="230" t="s">
        <v>35</v>
      </c>
      <c r="N246" s="231" t="s">
        <v>48</v>
      </c>
      <c r="O246" s="76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AR246" s="14" t="s">
        <v>256</v>
      </c>
      <c r="AT246" s="14" t="s">
        <v>182</v>
      </c>
      <c r="AU246" s="14" t="s">
        <v>81</v>
      </c>
      <c r="AY246" s="14" t="s">
        <v>134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140</v>
      </c>
      <c r="BK246" s="222">
        <f>ROUND(I246*H246,2)</f>
        <v>0</v>
      </c>
      <c r="BL246" s="14" t="s">
        <v>256</v>
      </c>
      <c r="BM246" s="14" t="s">
        <v>714</v>
      </c>
    </row>
    <row r="247" s="1" customFormat="1" ht="16.5" customHeight="1">
      <c r="B247" s="35"/>
      <c r="C247" s="223" t="s">
        <v>715</v>
      </c>
      <c r="D247" s="223" t="s">
        <v>182</v>
      </c>
      <c r="E247" s="224" t="s">
        <v>716</v>
      </c>
      <c r="F247" s="225" t="s">
        <v>717</v>
      </c>
      <c r="G247" s="226" t="s">
        <v>204</v>
      </c>
      <c r="H247" s="227">
        <v>4</v>
      </c>
      <c r="I247" s="228"/>
      <c r="J247" s="229">
        <f>ROUND(I247*H247,2)</f>
        <v>0</v>
      </c>
      <c r="K247" s="225" t="s">
        <v>139</v>
      </c>
      <c r="L247" s="40"/>
      <c r="M247" s="230" t="s">
        <v>35</v>
      </c>
      <c r="N247" s="231" t="s">
        <v>48</v>
      </c>
      <c r="O247" s="76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AR247" s="14" t="s">
        <v>256</v>
      </c>
      <c r="AT247" s="14" t="s">
        <v>182</v>
      </c>
      <c r="AU247" s="14" t="s">
        <v>81</v>
      </c>
      <c r="AY247" s="14" t="s">
        <v>134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140</v>
      </c>
      <c r="BK247" s="222">
        <f>ROUND(I247*H247,2)</f>
        <v>0</v>
      </c>
      <c r="BL247" s="14" t="s">
        <v>256</v>
      </c>
      <c r="BM247" s="14" t="s">
        <v>718</v>
      </c>
    </row>
    <row r="248" s="1" customFormat="1" ht="16.5" customHeight="1">
      <c r="B248" s="35"/>
      <c r="C248" s="223" t="s">
        <v>719</v>
      </c>
      <c r="D248" s="223" t="s">
        <v>182</v>
      </c>
      <c r="E248" s="224" t="s">
        <v>720</v>
      </c>
      <c r="F248" s="225" t="s">
        <v>721</v>
      </c>
      <c r="G248" s="226" t="s">
        <v>204</v>
      </c>
      <c r="H248" s="227">
        <v>4</v>
      </c>
      <c r="I248" s="228"/>
      <c r="J248" s="229">
        <f>ROUND(I248*H248,2)</f>
        <v>0</v>
      </c>
      <c r="K248" s="225" t="s">
        <v>139</v>
      </c>
      <c r="L248" s="40"/>
      <c r="M248" s="230" t="s">
        <v>35</v>
      </c>
      <c r="N248" s="231" t="s">
        <v>48</v>
      </c>
      <c r="O248" s="76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AR248" s="14" t="s">
        <v>256</v>
      </c>
      <c r="AT248" s="14" t="s">
        <v>182</v>
      </c>
      <c r="AU248" s="14" t="s">
        <v>81</v>
      </c>
      <c r="AY248" s="14" t="s">
        <v>134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140</v>
      </c>
      <c r="BK248" s="222">
        <f>ROUND(I248*H248,2)</f>
        <v>0</v>
      </c>
      <c r="BL248" s="14" t="s">
        <v>256</v>
      </c>
      <c r="BM248" s="14" t="s">
        <v>722</v>
      </c>
    </row>
    <row r="249" s="1" customFormat="1" ht="16.5" customHeight="1">
      <c r="B249" s="35"/>
      <c r="C249" s="223" t="s">
        <v>723</v>
      </c>
      <c r="D249" s="223" t="s">
        <v>182</v>
      </c>
      <c r="E249" s="224" t="s">
        <v>724</v>
      </c>
      <c r="F249" s="225" t="s">
        <v>725</v>
      </c>
      <c r="G249" s="226" t="s">
        <v>204</v>
      </c>
      <c r="H249" s="227">
        <v>4</v>
      </c>
      <c r="I249" s="228"/>
      <c r="J249" s="229">
        <f>ROUND(I249*H249,2)</f>
        <v>0</v>
      </c>
      <c r="K249" s="225" t="s">
        <v>139</v>
      </c>
      <c r="L249" s="40"/>
      <c r="M249" s="230" t="s">
        <v>35</v>
      </c>
      <c r="N249" s="231" t="s">
        <v>48</v>
      </c>
      <c r="O249" s="76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AR249" s="14" t="s">
        <v>256</v>
      </c>
      <c r="AT249" s="14" t="s">
        <v>182</v>
      </c>
      <c r="AU249" s="14" t="s">
        <v>81</v>
      </c>
      <c r="AY249" s="14" t="s">
        <v>134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140</v>
      </c>
      <c r="BK249" s="222">
        <f>ROUND(I249*H249,2)</f>
        <v>0</v>
      </c>
      <c r="BL249" s="14" t="s">
        <v>256</v>
      </c>
      <c r="BM249" s="14" t="s">
        <v>726</v>
      </c>
    </row>
    <row r="250" s="11" customFormat="1" ht="25.92" customHeight="1">
      <c r="B250" s="196"/>
      <c r="C250" s="197"/>
      <c r="D250" s="198" t="s">
        <v>74</v>
      </c>
      <c r="E250" s="199" t="s">
        <v>727</v>
      </c>
      <c r="F250" s="199" t="s">
        <v>728</v>
      </c>
      <c r="G250" s="197"/>
      <c r="H250" s="197"/>
      <c r="I250" s="200"/>
      <c r="J250" s="201">
        <f>BK250</f>
        <v>0</v>
      </c>
      <c r="K250" s="197"/>
      <c r="L250" s="202"/>
      <c r="M250" s="203"/>
      <c r="N250" s="204"/>
      <c r="O250" s="204"/>
      <c r="P250" s="205">
        <f>SUM(P251:P252)</f>
        <v>0</v>
      </c>
      <c r="Q250" s="204"/>
      <c r="R250" s="205">
        <f>SUM(R251:R252)</f>
        <v>0</v>
      </c>
      <c r="S250" s="204"/>
      <c r="T250" s="206">
        <f>SUM(T251:T252)</f>
        <v>0</v>
      </c>
      <c r="AR250" s="207" t="s">
        <v>81</v>
      </c>
      <c r="AT250" s="208" t="s">
        <v>74</v>
      </c>
      <c r="AU250" s="208" t="s">
        <v>75</v>
      </c>
      <c r="AY250" s="207" t="s">
        <v>134</v>
      </c>
      <c r="BK250" s="209">
        <f>SUM(BK251:BK252)</f>
        <v>0</v>
      </c>
    </row>
    <row r="251" s="1" customFormat="1" ht="16.5" customHeight="1">
      <c r="B251" s="35"/>
      <c r="C251" s="223" t="s">
        <v>729</v>
      </c>
      <c r="D251" s="223" t="s">
        <v>182</v>
      </c>
      <c r="E251" s="224" t="s">
        <v>730</v>
      </c>
      <c r="F251" s="225" t="s">
        <v>731</v>
      </c>
      <c r="G251" s="226" t="s">
        <v>732</v>
      </c>
      <c r="H251" s="227">
        <v>90</v>
      </c>
      <c r="I251" s="228"/>
      <c r="J251" s="229">
        <f>ROUND(I251*H251,2)</f>
        <v>0</v>
      </c>
      <c r="K251" s="225" t="s">
        <v>139</v>
      </c>
      <c r="L251" s="40"/>
      <c r="M251" s="230" t="s">
        <v>35</v>
      </c>
      <c r="N251" s="231" t="s">
        <v>48</v>
      </c>
      <c r="O251" s="76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AR251" s="14" t="s">
        <v>81</v>
      </c>
      <c r="AT251" s="14" t="s">
        <v>182</v>
      </c>
      <c r="AU251" s="14" t="s">
        <v>81</v>
      </c>
      <c r="AY251" s="14" t="s">
        <v>134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140</v>
      </c>
      <c r="BK251" s="222">
        <f>ROUND(I251*H251,2)</f>
        <v>0</v>
      </c>
      <c r="BL251" s="14" t="s">
        <v>81</v>
      </c>
      <c r="BM251" s="14" t="s">
        <v>733</v>
      </c>
    </row>
    <row r="252" s="1" customFormat="1" ht="33.75" customHeight="1">
      <c r="B252" s="35"/>
      <c r="C252" s="210" t="s">
        <v>734</v>
      </c>
      <c r="D252" s="210" t="s">
        <v>135</v>
      </c>
      <c r="E252" s="211" t="s">
        <v>735</v>
      </c>
      <c r="F252" s="212" t="s">
        <v>736</v>
      </c>
      <c r="G252" s="213" t="s">
        <v>204</v>
      </c>
      <c r="H252" s="214">
        <v>7</v>
      </c>
      <c r="I252" s="215"/>
      <c r="J252" s="216">
        <f>ROUND(I252*H252,2)</f>
        <v>0</v>
      </c>
      <c r="K252" s="212" t="s">
        <v>139</v>
      </c>
      <c r="L252" s="217"/>
      <c r="M252" s="218" t="s">
        <v>35</v>
      </c>
      <c r="N252" s="219" t="s">
        <v>48</v>
      </c>
      <c r="O252" s="76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AR252" s="14" t="s">
        <v>83</v>
      </c>
      <c r="AT252" s="14" t="s">
        <v>135</v>
      </c>
      <c r="AU252" s="14" t="s">
        <v>81</v>
      </c>
      <c r="AY252" s="14" t="s">
        <v>134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140</v>
      </c>
      <c r="BK252" s="222">
        <f>ROUND(I252*H252,2)</f>
        <v>0</v>
      </c>
      <c r="BL252" s="14" t="s">
        <v>81</v>
      </c>
      <c r="BM252" s="14" t="s">
        <v>737</v>
      </c>
    </row>
    <row r="253" s="11" customFormat="1" ht="25.92" customHeight="1">
      <c r="B253" s="196"/>
      <c r="C253" s="197"/>
      <c r="D253" s="198" t="s">
        <v>74</v>
      </c>
      <c r="E253" s="199" t="s">
        <v>738</v>
      </c>
      <c r="F253" s="199" t="s">
        <v>739</v>
      </c>
      <c r="G253" s="197"/>
      <c r="H253" s="197"/>
      <c r="I253" s="200"/>
      <c r="J253" s="201">
        <f>BK253</f>
        <v>0</v>
      </c>
      <c r="K253" s="197"/>
      <c r="L253" s="202"/>
      <c r="M253" s="203"/>
      <c r="N253" s="204"/>
      <c r="O253" s="204"/>
      <c r="P253" s="205">
        <f>SUM(P254:P255)</f>
        <v>0</v>
      </c>
      <c r="Q253" s="204"/>
      <c r="R253" s="205">
        <f>SUM(R254:R255)</f>
        <v>0</v>
      </c>
      <c r="S253" s="204"/>
      <c r="T253" s="206">
        <f>SUM(T254:T255)</f>
        <v>0</v>
      </c>
      <c r="AR253" s="207" t="s">
        <v>140</v>
      </c>
      <c r="AT253" s="208" t="s">
        <v>74</v>
      </c>
      <c r="AU253" s="208" t="s">
        <v>75</v>
      </c>
      <c r="AY253" s="207" t="s">
        <v>134</v>
      </c>
      <c r="BK253" s="209">
        <f>SUM(BK254:BK255)</f>
        <v>0</v>
      </c>
    </row>
    <row r="254" s="1" customFormat="1" ht="16.5" customHeight="1">
      <c r="B254" s="35"/>
      <c r="C254" s="210" t="s">
        <v>740</v>
      </c>
      <c r="D254" s="210" t="s">
        <v>135</v>
      </c>
      <c r="E254" s="211" t="s">
        <v>741</v>
      </c>
      <c r="F254" s="212" t="s">
        <v>742</v>
      </c>
      <c r="G254" s="213" t="s">
        <v>204</v>
      </c>
      <c r="H254" s="214">
        <v>1</v>
      </c>
      <c r="I254" s="215"/>
      <c r="J254" s="216">
        <f>ROUND(I254*H254,2)</f>
        <v>0</v>
      </c>
      <c r="K254" s="212" t="s">
        <v>139</v>
      </c>
      <c r="L254" s="217"/>
      <c r="M254" s="218" t="s">
        <v>35</v>
      </c>
      <c r="N254" s="219" t="s">
        <v>48</v>
      </c>
      <c r="O254" s="76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AR254" s="14" t="s">
        <v>83</v>
      </c>
      <c r="AT254" s="14" t="s">
        <v>135</v>
      </c>
      <c r="AU254" s="14" t="s">
        <v>81</v>
      </c>
      <c r="AY254" s="14" t="s">
        <v>134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140</v>
      </c>
      <c r="BK254" s="222">
        <f>ROUND(I254*H254,2)</f>
        <v>0</v>
      </c>
      <c r="BL254" s="14" t="s">
        <v>81</v>
      </c>
      <c r="BM254" s="14" t="s">
        <v>743</v>
      </c>
    </row>
    <row r="255" s="1" customFormat="1" ht="16.5" customHeight="1">
      <c r="B255" s="35"/>
      <c r="C255" s="210" t="s">
        <v>744</v>
      </c>
      <c r="D255" s="210" t="s">
        <v>135</v>
      </c>
      <c r="E255" s="211" t="s">
        <v>745</v>
      </c>
      <c r="F255" s="212" t="s">
        <v>746</v>
      </c>
      <c r="G255" s="213" t="s">
        <v>204</v>
      </c>
      <c r="H255" s="214">
        <v>16</v>
      </c>
      <c r="I255" s="215"/>
      <c r="J255" s="216">
        <f>ROUND(I255*H255,2)</f>
        <v>0</v>
      </c>
      <c r="K255" s="212" t="s">
        <v>139</v>
      </c>
      <c r="L255" s="217"/>
      <c r="M255" s="218" t="s">
        <v>35</v>
      </c>
      <c r="N255" s="219" t="s">
        <v>48</v>
      </c>
      <c r="O255" s="76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4" t="s">
        <v>397</v>
      </c>
      <c r="AT255" s="14" t="s">
        <v>135</v>
      </c>
      <c r="AU255" s="14" t="s">
        <v>81</v>
      </c>
      <c r="AY255" s="14" t="s">
        <v>134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140</v>
      </c>
      <c r="BK255" s="222">
        <f>ROUND(I255*H255,2)</f>
        <v>0</v>
      </c>
      <c r="BL255" s="14" t="s">
        <v>256</v>
      </c>
      <c r="BM255" s="14" t="s">
        <v>747</v>
      </c>
    </row>
    <row r="256" s="11" customFormat="1" ht="25.92" customHeight="1">
      <c r="B256" s="196"/>
      <c r="C256" s="197"/>
      <c r="D256" s="198" t="s">
        <v>74</v>
      </c>
      <c r="E256" s="199" t="s">
        <v>748</v>
      </c>
      <c r="F256" s="199" t="s">
        <v>749</v>
      </c>
      <c r="G256" s="197"/>
      <c r="H256" s="197"/>
      <c r="I256" s="200"/>
      <c r="J256" s="201">
        <f>BK256</f>
        <v>0</v>
      </c>
      <c r="K256" s="197"/>
      <c r="L256" s="202"/>
      <c r="M256" s="203"/>
      <c r="N256" s="204"/>
      <c r="O256" s="204"/>
      <c r="P256" s="205">
        <f>SUM(P257:P274)</f>
        <v>0</v>
      </c>
      <c r="Q256" s="204"/>
      <c r="R256" s="205">
        <f>SUM(R257:R274)</f>
        <v>0</v>
      </c>
      <c r="S256" s="204"/>
      <c r="T256" s="206">
        <f>SUM(T257:T274)</f>
        <v>0</v>
      </c>
      <c r="AR256" s="207" t="s">
        <v>81</v>
      </c>
      <c r="AT256" s="208" t="s">
        <v>74</v>
      </c>
      <c r="AU256" s="208" t="s">
        <v>75</v>
      </c>
      <c r="AY256" s="207" t="s">
        <v>134</v>
      </c>
      <c r="BK256" s="209">
        <f>SUM(BK257:BK274)</f>
        <v>0</v>
      </c>
    </row>
    <row r="257" s="1" customFormat="1" ht="16.5" customHeight="1">
      <c r="B257" s="35"/>
      <c r="C257" s="223" t="s">
        <v>750</v>
      </c>
      <c r="D257" s="223" t="s">
        <v>182</v>
      </c>
      <c r="E257" s="224" t="s">
        <v>751</v>
      </c>
      <c r="F257" s="225" t="s">
        <v>752</v>
      </c>
      <c r="G257" s="226" t="s">
        <v>204</v>
      </c>
      <c r="H257" s="227">
        <v>5</v>
      </c>
      <c r="I257" s="228"/>
      <c r="J257" s="229">
        <f>ROUND(I257*H257,2)</f>
        <v>0</v>
      </c>
      <c r="K257" s="225" t="s">
        <v>139</v>
      </c>
      <c r="L257" s="40"/>
      <c r="M257" s="230" t="s">
        <v>35</v>
      </c>
      <c r="N257" s="231" t="s">
        <v>48</v>
      </c>
      <c r="O257" s="76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4" t="s">
        <v>140</v>
      </c>
      <c r="AT257" s="14" t="s">
        <v>182</v>
      </c>
      <c r="AU257" s="14" t="s">
        <v>81</v>
      </c>
      <c r="AY257" s="14" t="s">
        <v>134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140</v>
      </c>
      <c r="BK257" s="222">
        <f>ROUND(I257*H257,2)</f>
        <v>0</v>
      </c>
      <c r="BL257" s="14" t="s">
        <v>140</v>
      </c>
      <c r="BM257" s="14" t="s">
        <v>753</v>
      </c>
    </row>
    <row r="258" s="1" customFormat="1" ht="22.5" customHeight="1">
      <c r="B258" s="35"/>
      <c r="C258" s="223" t="s">
        <v>754</v>
      </c>
      <c r="D258" s="223" t="s">
        <v>182</v>
      </c>
      <c r="E258" s="224" t="s">
        <v>755</v>
      </c>
      <c r="F258" s="225" t="s">
        <v>756</v>
      </c>
      <c r="G258" s="226" t="s">
        <v>204</v>
      </c>
      <c r="H258" s="227">
        <v>4</v>
      </c>
      <c r="I258" s="228"/>
      <c r="J258" s="229">
        <f>ROUND(I258*H258,2)</f>
        <v>0</v>
      </c>
      <c r="K258" s="225" t="s">
        <v>139</v>
      </c>
      <c r="L258" s="40"/>
      <c r="M258" s="230" t="s">
        <v>35</v>
      </c>
      <c r="N258" s="231" t="s">
        <v>48</v>
      </c>
      <c r="O258" s="76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AR258" s="14" t="s">
        <v>81</v>
      </c>
      <c r="AT258" s="14" t="s">
        <v>182</v>
      </c>
      <c r="AU258" s="14" t="s">
        <v>81</v>
      </c>
      <c r="AY258" s="14" t="s">
        <v>134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140</v>
      </c>
      <c r="BK258" s="222">
        <f>ROUND(I258*H258,2)</f>
        <v>0</v>
      </c>
      <c r="BL258" s="14" t="s">
        <v>81</v>
      </c>
      <c r="BM258" s="14" t="s">
        <v>757</v>
      </c>
    </row>
    <row r="259" s="1" customFormat="1" ht="16.5" customHeight="1">
      <c r="B259" s="35"/>
      <c r="C259" s="223" t="s">
        <v>758</v>
      </c>
      <c r="D259" s="223" t="s">
        <v>182</v>
      </c>
      <c r="E259" s="224" t="s">
        <v>759</v>
      </c>
      <c r="F259" s="225" t="s">
        <v>760</v>
      </c>
      <c r="G259" s="226" t="s">
        <v>204</v>
      </c>
      <c r="H259" s="227">
        <v>1</v>
      </c>
      <c r="I259" s="228"/>
      <c r="J259" s="229">
        <f>ROUND(I259*H259,2)</f>
        <v>0</v>
      </c>
      <c r="K259" s="225" t="s">
        <v>139</v>
      </c>
      <c r="L259" s="40"/>
      <c r="M259" s="230" t="s">
        <v>35</v>
      </c>
      <c r="N259" s="231" t="s">
        <v>48</v>
      </c>
      <c r="O259" s="76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4" t="s">
        <v>140</v>
      </c>
      <c r="AT259" s="14" t="s">
        <v>182</v>
      </c>
      <c r="AU259" s="14" t="s">
        <v>81</v>
      </c>
      <c r="AY259" s="14" t="s">
        <v>134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140</v>
      </c>
      <c r="BK259" s="222">
        <f>ROUND(I259*H259,2)</f>
        <v>0</v>
      </c>
      <c r="BL259" s="14" t="s">
        <v>140</v>
      </c>
      <c r="BM259" s="14" t="s">
        <v>761</v>
      </c>
    </row>
    <row r="260" s="1" customFormat="1" ht="16.5" customHeight="1">
      <c r="B260" s="35"/>
      <c r="C260" s="223" t="s">
        <v>762</v>
      </c>
      <c r="D260" s="223" t="s">
        <v>182</v>
      </c>
      <c r="E260" s="224" t="s">
        <v>763</v>
      </c>
      <c r="F260" s="225" t="s">
        <v>764</v>
      </c>
      <c r="G260" s="226" t="s">
        <v>204</v>
      </c>
      <c r="H260" s="227">
        <v>1</v>
      </c>
      <c r="I260" s="228"/>
      <c r="J260" s="229">
        <f>ROUND(I260*H260,2)</f>
        <v>0</v>
      </c>
      <c r="K260" s="225" t="s">
        <v>139</v>
      </c>
      <c r="L260" s="40"/>
      <c r="M260" s="230" t="s">
        <v>35</v>
      </c>
      <c r="N260" s="231" t="s">
        <v>48</v>
      </c>
      <c r="O260" s="76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AR260" s="14" t="s">
        <v>81</v>
      </c>
      <c r="AT260" s="14" t="s">
        <v>182</v>
      </c>
      <c r="AU260" s="14" t="s">
        <v>81</v>
      </c>
      <c r="AY260" s="14" t="s">
        <v>134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140</v>
      </c>
      <c r="BK260" s="222">
        <f>ROUND(I260*H260,2)</f>
        <v>0</v>
      </c>
      <c r="BL260" s="14" t="s">
        <v>81</v>
      </c>
      <c r="BM260" s="14" t="s">
        <v>765</v>
      </c>
    </row>
    <row r="261" s="1" customFormat="1" ht="22.5" customHeight="1">
      <c r="B261" s="35"/>
      <c r="C261" s="223" t="s">
        <v>766</v>
      </c>
      <c r="D261" s="223" t="s">
        <v>182</v>
      </c>
      <c r="E261" s="224" t="s">
        <v>767</v>
      </c>
      <c r="F261" s="225" t="s">
        <v>768</v>
      </c>
      <c r="G261" s="226" t="s">
        <v>204</v>
      </c>
      <c r="H261" s="227">
        <v>24</v>
      </c>
      <c r="I261" s="228"/>
      <c r="J261" s="229">
        <f>ROUND(I261*H261,2)</f>
        <v>0</v>
      </c>
      <c r="K261" s="225" t="s">
        <v>179</v>
      </c>
      <c r="L261" s="40"/>
      <c r="M261" s="230" t="s">
        <v>35</v>
      </c>
      <c r="N261" s="231" t="s">
        <v>48</v>
      </c>
      <c r="O261" s="76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AR261" s="14" t="s">
        <v>81</v>
      </c>
      <c r="AT261" s="14" t="s">
        <v>182</v>
      </c>
      <c r="AU261" s="14" t="s">
        <v>81</v>
      </c>
      <c r="AY261" s="14" t="s">
        <v>134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140</v>
      </c>
      <c r="BK261" s="222">
        <f>ROUND(I261*H261,2)</f>
        <v>0</v>
      </c>
      <c r="BL261" s="14" t="s">
        <v>81</v>
      </c>
      <c r="BM261" s="14" t="s">
        <v>769</v>
      </c>
    </row>
    <row r="262" s="1" customFormat="1" ht="22.5" customHeight="1">
      <c r="B262" s="35"/>
      <c r="C262" s="223" t="s">
        <v>770</v>
      </c>
      <c r="D262" s="223" t="s">
        <v>182</v>
      </c>
      <c r="E262" s="224" t="s">
        <v>771</v>
      </c>
      <c r="F262" s="225" t="s">
        <v>772</v>
      </c>
      <c r="G262" s="226" t="s">
        <v>204</v>
      </c>
      <c r="H262" s="227">
        <v>1</v>
      </c>
      <c r="I262" s="228"/>
      <c r="J262" s="229">
        <f>ROUND(I262*H262,2)</f>
        <v>0</v>
      </c>
      <c r="K262" s="225" t="s">
        <v>179</v>
      </c>
      <c r="L262" s="40"/>
      <c r="M262" s="230" t="s">
        <v>35</v>
      </c>
      <c r="N262" s="231" t="s">
        <v>48</v>
      </c>
      <c r="O262" s="76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4" t="s">
        <v>81</v>
      </c>
      <c r="AT262" s="14" t="s">
        <v>182</v>
      </c>
      <c r="AU262" s="14" t="s">
        <v>81</v>
      </c>
      <c r="AY262" s="14" t="s">
        <v>134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140</v>
      </c>
      <c r="BK262" s="222">
        <f>ROUND(I262*H262,2)</f>
        <v>0</v>
      </c>
      <c r="BL262" s="14" t="s">
        <v>81</v>
      </c>
      <c r="BM262" s="14" t="s">
        <v>773</v>
      </c>
    </row>
    <row r="263" s="1" customFormat="1" ht="22.5" customHeight="1">
      <c r="B263" s="35"/>
      <c r="C263" s="223" t="s">
        <v>774</v>
      </c>
      <c r="D263" s="223" t="s">
        <v>182</v>
      </c>
      <c r="E263" s="224" t="s">
        <v>775</v>
      </c>
      <c r="F263" s="225" t="s">
        <v>776</v>
      </c>
      <c r="G263" s="226" t="s">
        <v>204</v>
      </c>
      <c r="H263" s="227">
        <v>51</v>
      </c>
      <c r="I263" s="228"/>
      <c r="J263" s="229">
        <f>ROUND(I263*H263,2)</f>
        <v>0</v>
      </c>
      <c r="K263" s="225" t="s">
        <v>179</v>
      </c>
      <c r="L263" s="40"/>
      <c r="M263" s="230" t="s">
        <v>35</v>
      </c>
      <c r="N263" s="231" t="s">
        <v>48</v>
      </c>
      <c r="O263" s="76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AR263" s="14" t="s">
        <v>81</v>
      </c>
      <c r="AT263" s="14" t="s">
        <v>182</v>
      </c>
      <c r="AU263" s="14" t="s">
        <v>81</v>
      </c>
      <c r="AY263" s="14" t="s">
        <v>134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140</v>
      </c>
      <c r="BK263" s="222">
        <f>ROUND(I263*H263,2)</f>
        <v>0</v>
      </c>
      <c r="BL263" s="14" t="s">
        <v>81</v>
      </c>
      <c r="BM263" s="14" t="s">
        <v>777</v>
      </c>
    </row>
    <row r="264" s="1" customFormat="1" ht="22.5" customHeight="1">
      <c r="B264" s="35"/>
      <c r="C264" s="223" t="s">
        <v>778</v>
      </c>
      <c r="D264" s="223" t="s">
        <v>182</v>
      </c>
      <c r="E264" s="224" t="s">
        <v>779</v>
      </c>
      <c r="F264" s="225" t="s">
        <v>780</v>
      </c>
      <c r="G264" s="226" t="s">
        <v>204</v>
      </c>
      <c r="H264" s="227">
        <v>2</v>
      </c>
      <c r="I264" s="228"/>
      <c r="J264" s="229">
        <f>ROUND(I264*H264,2)</f>
        <v>0</v>
      </c>
      <c r="K264" s="225" t="s">
        <v>179</v>
      </c>
      <c r="L264" s="40"/>
      <c r="M264" s="230" t="s">
        <v>35</v>
      </c>
      <c r="N264" s="231" t="s">
        <v>48</v>
      </c>
      <c r="O264" s="76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4" t="s">
        <v>81</v>
      </c>
      <c r="AT264" s="14" t="s">
        <v>182</v>
      </c>
      <c r="AU264" s="14" t="s">
        <v>81</v>
      </c>
      <c r="AY264" s="14" t="s">
        <v>134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140</v>
      </c>
      <c r="BK264" s="222">
        <f>ROUND(I264*H264,2)</f>
        <v>0</v>
      </c>
      <c r="BL264" s="14" t="s">
        <v>81</v>
      </c>
      <c r="BM264" s="14" t="s">
        <v>781</v>
      </c>
    </row>
    <row r="265" s="1" customFormat="1" ht="22.5" customHeight="1">
      <c r="B265" s="35"/>
      <c r="C265" s="223" t="s">
        <v>782</v>
      </c>
      <c r="D265" s="223" t="s">
        <v>182</v>
      </c>
      <c r="E265" s="224" t="s">
        <v>783</v>
      </c>
      <c r="F265" s="225" t="s">
        <v>784</v>
      </c>
      <c r="G265" s="226" t="s">
        <v>204</v>
      </c>
      <c r="H265" s="227">
        <v>1</v>
      </c>
      <c r="I265" s="228"/>
      <c r="J265" s="229">
        <f>ROUND(I265*H265,2)</f>
        <v>0</v>
      </c>
      <c r="K265" s="225" t="s">
        <v>179</v>
      </c>
      <c r="L265" s="40"/>
      <c r="M265" s="230" t="s">
        <v>35</v>
      </c>
      <c r="N265" s="231" t="s">
        <v>48</v>
      </c>
      <c r="O265" s="76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4" t="s">
        <v>81</v>
      </c>
      <c r="AT265" s="14" t="s">
        <v>182</v>
      </c>
      <c r="AU265" s="14" t="s">
        <v>81</v>
      </c>
      <c r="AY265" s="14" t="s">
        <v>134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140</v>
      </c>
      <c r="BK265" s="222">
        <f>ROUND(I265*H265,2)</f>
        <v>0</v>
      </c>
      <c r="BL265" s="14" t="s">
        <v>81</v>
      </c>
      <c r="BM265" s="14" t="s">
        <v>785</v>
      </c>
    </row>
    <row r="266" s="1" customFormat="1" ht="22.5" customHeight="1">
      <c r="B266" s="35"/>
      <c r="C266" s="223" t="s">
        <v>786</v>
      </c>
      <c r="D266" s="223" t="s">
        <v>182</v>
      </c>
      <c r="E266" s="224" t="s">
        <v>787</v>
      </c>
      <c r="F266" s="225" t="s">
        <v>788</v>
      </c>
      <c r="G266" s="226" t="s">
        <v>204</v>
      </c>
      <c r="H266" s="227">
        <v>1</v>
      </c>
      <c r="I266" s="228"/>
      <c r="J266" s="229">
        <f>ROUND(I266*H266,2)</f>
        <v>0</v>
      </c>
      <c r="K266" s="225" t="s">
        <v>179</v>
      </c>
      <c r="L266" s="40"/>
      <c r="M266" s="230" t="s">
        <v>35</v>
      </c>
      <c r="N266" s="231" t="s">
        <v>48</v>
      </c>
      <c r="O266" s="76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4" t="s">
        <v>81</v>
      </c>
      <c r="AT266" s="14" t="s">
        <v>182</v>
      </c>
      <c r="AU266" s="14" t="s">
        <v>81</v>
      </c>
      <c r="AY266" s="14" t="s">
        <v>134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4" t="s">
        <v>140</v>
      </c>
      <c r="BK266" s="222">
        <f>ROUND(I266*H266,2)</f>
        <v>0</v>
      </c>
      <c r="BL266" s="14" t="s">
        <v>81</v>
      </c>
      <c r="BM266" s="14" t="s">
        <v>789</v>
      </c>
    </row>
    <row r="267" s="1" customFormat="1" ht="22.5" customHeight="1">
      <c r="B267" s="35"/>
      <c r="C267" s="223" t="s">
        <v>790</v>
      </c>
      <c r="D267" s="223" t="s">
        <v>182</v>
      </c>
      <c r="E267" s="224" t="s">
        <v>791</v>
      </c>
      <c r="F267" s="225" t="s">
        <v>792</v>
      </c>
      <c r="G267" s="226" t="s">
        <v>204</v>
      </c>
      <c r="H267" s="227">
        <v>1</v>
      </c>
      <c r="I267" s="228"/>
      <c r="J267" s="229">
        <f>ROUND(I267*H267,2)</f>
        <v>0</v>
      </c>
      <c r="K267" s="225" t="s">
        <v>179</v>
      </c>
      <c r="L267" s="40"/>
      <c r="M267" s="230" t="s">
        <v>35</v>
      </c>
      <c r="N267" s="231" t="s">
        <v>48</v>
      </c>
      <c r="O267" s="76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4" t="s">
        <v>81</v>
      </c>
      <c r="AT267" s="14" t="s">
        <v>182</v>
      </c>
      <c r="AU267" s="14" t="s">
        <v>81</v>
      </c>
      <c r="AY267" s="14" t="s">
        <v>134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140</v>
      </c>
      <c r="BK267" s="222">
        <f>ROUND(I267*H267,2)</f>
        <v>0</v>
      </c>
      <c r="BL267" s="14" t="s">
        <v>81</v>
      </c>
      <c r="BM267" s="14" t="s">
        <v>793</v>
      </c>
    </row>
    <row r="268" s="1" customFormat="1" ht="22.5" customHeight="1">
      <c r="B268" s="35"/>
      <c r="C268" s="223" t="s">
        <v>794</v>
      </c>
      <c r="D268" s="223" t="s">
        <v>182</v>
      </c>
      <c r="E268" s="224" t="s">
        <v>795</v>
      </c>
      <c r="F268" s="225" t="s">
        <v>796</v>
      </c>
      <c r="G268" s="226" t="s">
        <v>204</v>
      </c>
      <c r="H268" s="227">
        <v>1</v>
      </c>
      <c r="I268" s="228"/>
      <c r="J268" s="229">
        <f>ROUND(I268*H268,2)</f>
        <v>0</v>
      </c>
      <c r="K268" s="225" t="s">
        <v>179</v>
      </c>
      <c r="L268" s="40"/>
      <c r="M268" s="230" t="s">
        <v>35</v>
      </c>
      <c r="N268" s="231" t="s">
        <v>48</v>
      </c>
      <c r="O268" s="76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AR268" s="14" t="s">
        <v>81</v>
      </c>
      <c r="AT268" s="14" t="s">
        <v>182</v>
      </c>
      <c r="AU268" s="14" t="s">
        <v>81</v>
      </c>
      <c r="AY268" s="14" t="s">
        <v>134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4" t="s">
        <v>140</v>
      </c>
      <c r="BK268" s="222">
        <f>ROUND(I268*H268,2)</f>
        <v>0</v>
      </c>
      <c r="BL268" s="14" t="s">
        <v>81</v>
      </c>
      <c r="BM268" s="14" t="s">
        <v>797</v>
      </c>
    </row>
    <row r="269" s="1" customFormat="1" ht="22.5" customHeight="1">
      <c r="B269" s="35"/>
      <c r="C269" s="223" t="s">
        <v>798</v>
      </c>
      <c r="D269" s="223" t="s">
        <v>182</v>
      </c>
      <c r="E269" s="224" t="s">
        <v>799</v>
      </c>
      <c r="F269" s="225" t="s">
        <v>800</v>
      </c>
      <c r="G269" s="226" t="s">
        <v>204</v>
      </c>
      <c r="H269" s="227">
        <v>10</v>
      </c>
      <c r="I269" s="228"/>
      <c r="J269" s="229">
        <f>ROUND(I269*H269,2)</f>
        <v>0</v>
      </c>
      <c r="K269" s="225" t="s">
        <v>179</v>
      </c>
      <c r="L269" s="40"/>
      <c r="M269" s="230" t="s">
        <v>35</v>
      </c>
      <c r="N269" s="231" t="s">
        <v>48</v>
      </c>
      <c r="O269" s="76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AR269" s="14" t="s">
        <v>81</v>
      </c>
      <c r="AT269" s="14" t="s">
        <v>182</v>
      </c>
      <c r="AU269" s="14" t="s">
        <v>81</v>
      </c>
      <c r="AY269" s="14" t="s">
        <v>134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4" t="s">
        <v>140</v>
      </c>
      <c r="BK269" s="222">
        <f>ROUND(I269*H269,2)</f>
        <v>0</v>
      </c>
      <c r="BL269" s="14" t="s">
        <v>81</v>
      </c>
      <c r="BM269" s="14" t="s">
        <v>801</v>
      </c>
    </row>
    <row r="270" s="1" customFormat="1" ht="22.5" customHeight="1">
      <c r="B270" s="35"/>
      <c r="C270" s="223" t="s">
        <v>802</v>
      </c>
      <c r="D270" s="223" t="s">
        <v>182</v>
      </c>
      <c r="E270" s="224" t="s">
        <v>803</v>
      </c>
      <c r="F270" s="225" t="s">
        <v>804</v>
      </c>
      <c r="G270" s="226" t="s">
        <v>204</v>
      </c>
      <c r="H270" s="227">
        <v>4</v>
      </c>
      <c r="I270" s="228"/>
      <c r="J270" s="229">
        <f>ROUND(I270*H270,2)</f>
        <v>0</v>
      </c>
      <c r="K270" s="225" t="s">
        <v>179</v>
      </c>
      <c r="L270" s="40"/>
      <c r="M270" s="230" t="s">
        <v>35</v>
      </c>
      <c r="N270" s="231" t="s">
        <v>48</v>
      </c>
      <c r="O270" s="76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AR270" s="14" t="s">
        <v>81</v>
      </c>
      <c r="AT270" s="14" t="s">
        <v>182</v>
      </c>
      <c r="AU270" s="14" t="s">
        <v>81</v>
      </c>
      <c r="AY270" s="14" t="s">
        <v>134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4" t="s">
        <v>140</v>
      </c>
      <c r="BK270" s="222">
        <f>ROUND(I270*H270,2)</f>
        <v>0</v>
      </c>
      <c r="BL270" s="14" t="s">
        <v>81</v>
      </c>
      <c r="BM270" s="14" t="s">
        <v>805</v>
      </c>
    </row>
    <row r="271" s="1" customFormat="1" ht="22.5" customHeight="1">
      <c r="B271" s="35"/>
      <c r="C271" s="223" t="s">
        <v>806</v>
      </c>
      <c r="D271" s="223" t="s">
        <v>182</v>
      </c>
      <c r="E271" s="224" t="s">
        <v>807</v>
      </c>
      <c r="F271" s="225" t="s">
        <v>808</v>
      </c>
      <c r="G271" s="226" t="s">
        <v>204</v>
      </c>
      <c r="H271" s="227">
        <v>6</v>
      </c>
      <c r="I271" s="228"/>
      <c r="J271" s="229">
        <f>ROUND(I271*H271,2)</f>
        <v>0</v>
      </c>
      <c r="K271" s="225" t="s">
        <v>179</v>
      </c>
      <c r="L271" s="40"/>
      <c r="M271" s="230" t="s">
        <v>35</v>
      </c>
      <c r="N271" s="231" t="s">
        <v>48</v>
      </c>
      <c r="O271" s="76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AR271" s="14" t="s">
        <v>81</v>
      </c>
      <c r="AT271" s="14" t="s">
        <v>182</v>
      </c>
      <c r="AU271" s="14" t="s">
        <v>81</v>
      </c>
      <c r="AY271" s="14" t="s">
        <v>134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140</v>
      </c>
      <c r="BK271" s="222">
        <f>ROUND(I271*H271,2)</f>
        <v>0</v>
      </c>
      <c r="BL271" s="14" t="s">
        <v>81</v>
      </c>
      <c r="BM271" s="14" t="s">
        <v>809</v>
      </c>
    </row>
    <row r="272" s="1" customFormat="1" ht="22.5" customHeight="1">
      <c r="B272" s="35"/>
      <c r="C272" s="223" t="s">
        <v>810</v>
      </c>
      <c r="D272" s="223" t="s">
        <v>182</v>
      </c>
      <c r="E272" s="224" t="s">
        <v>811</v>
      </c>
      <c r="F272" s="225" t="s">
        <v>812</v>
      </c>
      <c r="G272" s="226" t="s">
        <v>204</v>
      </c>
      <c r="H272" s="227">
        <v>7</v>
      </c>
      <c r="I272" s="228"/>
      <c r="J272" s="229">
        <f>ROUND(I272*H272,2)</f>
        <v>0</v>
      </c>
      <c r="K272" s="225" t="s">
        <v>179</v>
      </c>
      <c r="L272" s="40"/>
      <c r="M272" s="230" t="s">
        <v>35</v>
      </c>
      <c r="N272" s="231" t="s">
        <v>48</v>
      </c>
      <c r="O272" s="76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AR272" s="14" t="s">
        <v>81</v>
      </c>
      <c r="AT272" s="14" t="s">
        <v>182</v>
      </c>
      <c r="AU272" s="14" t="s">
        <v>81</v>
      </c>
      <c r="AY272" s="14" t="s">
        <v>134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4" t="s">
        <v>140</v>
      </c>
      <c r="BK272" s="222">
        <f>ROUND(I272*H272,2)</f>
        <v>0</v>
      </c>
      <c r="BL272" s="14" t="s">
        <v>81</v>
      </c>
      <c r="BM272" s="14" t="s">
        <v>813</v>
      </c>
    </row>
    <row r="273" s="1" customFormat="1" ht="22.5" customHeight="1">
      <c r="B273" s="35"/>
      <c r="C273" s="223" t="s">
        <v>814</v>
      </c>
      <c r="D273" s="223" t="s">
        <v>182</v>
      </c>
      <c r="E273" s="224" t="s">
        <v>815</v>
      </c>
      <c r="F273" s="225" t="s">
        <v>816</v>
      </c>
      <c r="G273" s="226" t="s">
        <v>204</v>
      </c>
      <c r="H273" s="227">
        <v>2</v>
      </c>
      <c r="I273" s="228"/>
      <c r="J273" s="229">
        <f>ROUND(I273*H273,2)</f>
        <v>0</v>
      </c>
      <c r="K273" s="225" t="s">
        <v>179</v>
      </c>
      <c r="L273" s="40"/>
      <c r="M273" s="230" t="s">
        <v>35</v>
      </c>
      <c r="N273" s="231" t="s">
        <v>48</v>
      </c>
      <c r="O273" s="76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4" t="s">
        <v>81</v>
      </c>
      <c r="AT273" s="14" t="s">
        <v>182</v>
      </c>
      <c r="AU273" s="14" t="s">
        <v>81</v>
      </c>
      <c r="AY273" s="14" t="s">
        <v>134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140</v>
      </c>
      <c r="BK273" s="222">
        <f>ROUND(I273*H273,2)</f>
        <v>0</v>
      </c>
      <c r="BL273" s="14" t="s">
        <v>81</v>
      </c>
      <c r="BM273" s="14" t="s">
        <v>817</v>
      </c>
    </row>
    <row r="274" s="1" customFormat="1" ht="22.5" customHeight="1">
      <c r="B274" s="35"/>
      <c r="C274" s="223" t="s">
        <v>818</v>
      </c>
      <c r="D274" s="223" t="s">
        <v>182</v>
      </c>
      <c r="E274" s="224" t="s">
        <v>819</v>
      </c>
      <c r="F274" s="225" t="s">
        <v>820</v>
      </c>
      <c r="G274" s="226" t="s">
        <v>204</v>
      </c>
      <c r="H274" s="227">
        <v>2</v>
      </c>
      <c r="I274" s="228"/>
      <c r="J274" s="229">
        <f>ROUND(I274*H274,2)</f>
        <v>0</v>
      </c>
      <c r="K274" s="225" t="s">
        <v>179</v>
      </c>
      <c r="L274" s="40"/>
      <c r="M274" s="230" t="s">
        <v>35</v>
      </c>
      <c r="N274" s="231" t="s">
        <v>48</v>
      </c>
      <c r="O274" s="76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AR274" s="14" t="s">
        <v>81</v>
      </c>
      <c r="AT274" s="14" t="s">
        <v>182</v>
      </c>
      <c r="AU274" s="14" t="s">
        <v>81</v>
      </c>
      <c r="AY274" s="14" t="s">
        <v>134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140</v>
      </c>
      <c r="BK274" s="222">
        <f>ROUND(I274*H274,2)</f>
        <v>0</v>
      </c>
      <c r="BL274" s="14" t="s">
        <v>81</v>
      </c>
      <c r="BM274" s="14" t="s">
        <v>821</v>
      </c>
    </row>
    <row r="275" s="11" customFormat="1" ht="25.92" customHeight="1">
      <c r="B275" s="196"/>
      <c r="C275" s="197"/>
      <c r="D275" s="198" t="s">
        <v>74</v>
      </c>
      <c r="E275" s="199" t="s">
        <v>822</v>
      </c>
      <c r="F275" s="199" t="s">
        <v>823</v>
      </c>
      <c r="G275" s="197"/>
      <c r="H275" s="197"/>
      <c r="I275" s="200"/>
      <c r="J275" s="201">
        <f>BK275</f>
        <v>0</v>
      </c>
      <c r="K275" s="197"/>
      <c r="L275" s="202"/>
      <c r="M275" s="203"/>
      <c r="N275" s="204"/>
      <c r="O275" s="204"/>
      <c r="P275" s="205">
        <f>SUM(P276:P292)</f>
        <v>0</v>
      </c>
      <c r="Q275" s="204"/>
      <c r="R275" s="205">
        <f>SUM(R276:R292)</f>
        <v>0</v>
      </c>
      <c r="S275" s="204"/>
      <c r="T275" s="206">
        <f>SUM(T276:T292)</f>
        <v>0</v>
      </c>
      <c r="AR275" s="207" t="s">
        <v>81</v>
      </c>
      <c r="AT275" s="208" t="s">
        <v>74</v>
      </c>
      <c r="AU275" s="208" t="s">
        <v>75</v>
      </c>
      <c r="AY275" s="207" t="s">
        <v>134</v>
      </c>
      <c r="BK275" s="209">
        <f>SUM(BK276:BK292)</f>
        <v>0</v>
      </c>
    </row>
    <row r="276" s="1" customFormat="1" ht="16.5" customHeight="1">
      <c r="B276" s="35"/>
      <c r="C276" s="223" t="s">
        <v>824</v>
      </c>
      <c r="D276" s="223" t="s">
        <v>182</v>
      </c>
      <c r="E276" s="224" t="s">
        <v>825</v>
      </c>
      <c r="F276" s="225" t="s">
        <v>826</v>
      </c>
      <c r="G276" s="226" t="s">
        <v>732</v>
      </c>
      <c r="H276" s="227">
        <v>16</v>
      </c>
      <c r="I276" s="228"/>
      <c r="J276" s="229">
        <f>ROUND(I276*H276,2)</f>
        <v>0</v>
      </c>
      <c r="K276" s="225" t="s">
        <v>139</v>
      </c>
      <c r="L276" s="40"/>
      <c r="M276" s="230" t="s">
        <v>35</v>
      </c>
      <c r="N276" s="231" t="s">
        <v>48</v>
      </c>
      <c r="O276" s="76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4" t="s">
        <v>270</v>
      </c>
      <c r="AT276" s="14" t="s">
        <v>182</v>
      </c>
      <c r="AU276" s="14" t="s">
        <v>81</v>
      </c>
      <c r="AY276" s="14" t="s">
        <v>134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4" t="s">
        <v>140</v>
      </c>
      <c r="BK276" s="222">
        <f>ROUND(I276*H276,2)</f>
        <v>0</v>
      </c>
      <c r="BL276" s="14" t="s">
        <v>270</v>
      </c>
      <c r="BM276" s="14" t="s">
        <v>827</v>
      </c>
    </row>
    <row r="277" s="1" customFormat="1" ht="33.75" customHeight="1">
      <c r="B277" s="35"/>
      <c r="C277" s="223" t="s">
        <v>828</v>
      </c>
      <c r="D277" s="223" t="s">
        <v>182</v>
      </c>
      <c r="E277" s="224" t="s">
        <v>829</v>
      </c>
      <c r="F277" s="225" t="s">
        <v>830</v>
      </c>
      <c r="G277" s="226" t="s">
        <v>204</v>
      </c>
      <c r="H277" s="227">
        <v>1</v>
      </c>
      <c r="I277" s="228"/>
      <c r="J277" s="229">
        <f>ROUND(I277*H277,2)</f>
        <v>0</v>
      </c>
      <c r="K277" s="225" t="s">
        <v>179</v>
      </c>
      <c r="L277" s="40"/>
      <c r="M277" s="230" t="s">
        <v>35</v>
      </c>
      <c r="N277" s="231" t="s">
        <v>48</v>
      </c>
      <c r="O277" s="76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4" t="s">
        <v>81</v>
      </c>
      <c r="AT277" s="14" t="s">
        <v>182</v>
      </c>
      <c r="AU277" s="14" t="s">
        <v>81</v>
      </c>
      <c r="AY277" s="14" t="s">
        <v>134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140</v>
      </c>
      <c r="BK277" s="222">
        <f>ROUND(I277*H277,2)</f>
        <v>0</v>
      </c>
      <c r="BL277" s="14" t="s">
        <v>81</v>
      </c>
      <c r="BM277" s="14" t="s">
        <v>831</v>
      </c>
    </row>
    <row r="278" s="1" customFormat="1" ht="22.5" customHeight="1">
      <c r="B278" s="35"/>
      <c r="C278" s="223" t="s">
        <v>832</v>
      </c>
      <c r="D278" s="223" t="s">
        <v>182</v>
      </c>
      <c r="E278" s="224" t="s">
        <v>833</v>
      </c>
      <c r="F278" s="225" t="s">
        <v>834</v>
      </c>
      <c r="G278" s="226" t="s">
        <v>204</v>
      </c>
      <c r="H278" s="227">
        <v>1</v>
      </c>
      <c r="I278" s="228"/>
      <c r="J278" s="229">
        <f>ROUND(I278*H278,2)</f>
        <v>0</v>
      </c>
      <c r="K278" s="225" t="s">
        <v>179</v>
      </c>
      <c r="L278" s="40"/>
      <c r="M278" s="230" t="s">
        <v>35</v>
      </c>
      <c r="N278" s="231" t="s">
        <v>48</v>
      </c>
      <c r="O278" s="76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AR278" s="14" t="s">
        <v>81</v>
      </c>
      <c r="AT278" s="14" t="s">
        <v>182</v>
      </c>
      <c r="AU278" s="14" t="s">
        <v>81</v>
      </c>
      <c r="AY278" s="14" t="s">
        <v>134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4" t="s">
        <v>140</v>
      </c>
      <c r="BK278" s="222">
        <f>ROUND(I278*H278,2)</f>
        <v>0</v>
      </c>
      <c r="BL278" s="14" t="s">
        <v>81</v>
      </c>
      <c r="BM278" s="14" t="s">
        <v>835</v>
      </c>
    </row>
    <row r="279" s="1" customFormat="1" ht="22.5" customHeight="1">
      <c r="B279" s="35"/>
      <c r="C279" s="223" t="s">
        <v>836</v>
      </c>
      <c r="D279" s="223" t="s">
        <v>182</v>
      </c>
      <c r="E279" s="224" t="s">
        <v>837</v>
      </c>
      <c r="F279" s="225" t="s">
        <v>838</v>
      </c>
      <c r="G279" s="226" t="s">
        <v>204</v>
      </c>
      <c r="H279" s="227">
        <v>5</v>
      </c>
      <c r="I279" s="228"/>
      <c r="J279" s="229">
        <f>ROUND(I279*H279,2)</f>
        <v>0</v>
      </c>
      <c r="K279" s="225" t="s">
        <v>179</v>
      </c>
      <c r="L279" s="40"/>
      <c r="M279" s="230" t="s">
        <v>35</v>
      </c>
      <c r="N279" s="231" t="s">
        <v>48</v>
      </c>
      <c r="O279" s="76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AR279" s="14" t="s">
        <v>81</v>
      </c>
      <c r="AT279" s="14" t="s">
        <v>182</v>
      </c>
      <c r="AU279" s="14" t="s">
        <v>81</v>
      </c>
      <c r="AY279" s="14" t="s">
        <v>134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4" t="s">
        <v>140</v>
      </c>
      <c r="BK279" s="222">
        <f>ROUND(I279*H279,2)</f>
        <v>0</v>
      </c>
      <c r="BL279" s="14" t="s">
        <v>81</v>
      </c>
      <c r="BM279" s="14" t="s">
        <v>839</v>
      </c>
    </row>
    <row r="280" s="1" customFormat="1" ht="22.5" customHeight="1">
      <c r="B280" s="35"/>
      <c r="C280" s="223" t="s">
        <v>840</v>
      </c>
      <c r="D280" s="223" t="s">
        <v>182</v>
      </c>
      <c r="E280" s="224" t="s">
        <v>841</v>
      </c>
      <c r="F280" s="225" t="s">
        <v>842</v>
      </c>
      <c r="G280" s="226" t="s">
        <v>204</v>
      </c>
      <c r="H280" s="227">
        <v>6</v>
      </c>
      <c r="I280" s="228"/>
      <c r="J280" s="229">
        <f>ROUND(I280*H280,2)</f>
        <v>0</v>
      </c>
      <c r="K280" s="225" t="s">
        <v>179</v>
      </c>
      <c r="L280" s="40"/>
      <c r="M280" s="230" t="s">
        <v>35</v>
      </c>
      <c r="N280" s="231" t="s">
        <v>48</v>
      </c>
      <c r="O280" s="76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AR280" s="14" t="s">
        <v>81</v>
      </c>
      <c r="AT280" s="14" t="s">
        <v>182</v>
      </c>
      <c r="AU280" s="14" t="s">
        <v>81</v>
      </c>
      <c r="AY280" s="14" t="s">
        <v>134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4" t="s">
        <v>140</v>
      </c>
      <c r="BK280" s="222">
        <f>ROUND(I280*H280,2)</f>
        <v>0</v>
      </c>
      <c r="BL280" s="14" t="s">
        <v>81</v>
      </c>
      <c r="BM280" s="14" t="s">
        <v>843</v>
      </c>
    </row>
    <row r="281" s="1" customFormat="1" ht="56.25" customHeight="1">
      <c r="B281" s="35"/>
      <c r="C281" s="223" t="s">
        <v>844</v>
      </c>
      <c r="D281" s="223" t="s">
        <v>182</v>
      </c>
      <c r="E281" s="224" t="s">
        <v>845</v>
      </c>
      <c r="F281" s="225" t="s">
        <v>846</v>
      </c>
      <c r="G281" s="226" t="s">
        <v>204</v>
      </c>
      <c r="H281" s="227">
        <v>9</v>
      </c>
      <c r="I281" s="228"/>
      <c r="J281" s="229">
        <f>ROUND(I281*H281,2)</f>
        <v>0</v>
      </c>
      <c r="K281" s="225" t="s">
        <v>139</v>
      </c>
      <c r="L281" s="40"/>
      <c r="M281" s="230" t="s">
        <v>35</v>
      </c>
      <c r="N281" s="231" t="s">
        <v>48</v>
      </c>
      <c r="O281" s="76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AR281" s="14" t="s">
        <v>270</v>
      </c>
      <c r="AT281" s="14" t="s">
        <v>182</v>
      </c>
      <c r="AU281" s="14" t="s">
        <v>81</v>
      </c>
      <c r="AY281" s="14" t="s">
        <v>134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140</v>
      </c>
      <c r="BK281" s="222">
        <f>ROUND(I281*H281,2)</f>
        <v>0</v>
      </c>
      <c r="BL281" s="14" t="s">
        <v>270</v>
      </c>
      <c r="BM281" s="14" t="s">
        <v>847</v>
      </c>
    </row>
    <row r="282" s="1" customFormat="1" ht="22.5" customHeight="1">
      <c r="B282" s="35"/>
      <c r="C282" s="223" t="s">
        <v>848</v>
      </c>
      <c r="D282" s="223" t="s">
        <v>182</v>
      </c>
      <c r="E282" s="224" t="s">
        <v>849</v>
      </c>
      <c r="F282" s="225" t="s">
        <v>850</v>
      </c>
      <c r="G282" s="226" t="s">
        <v>204</v>
      </c>
      <c r="H282" s="227">
        <v>4</v>
      </c>
      <c r="I282" s="228"/>
      <c r="J282" s="229">
        <f>ROUND(I282*H282,2)</f>
        <v>0</v>
      </c>
      <c r="K282" s="225" t="s">
        <v>139</v>
      </c>
      <c r="L282" s="40"/>
      <c r="M282" s="230" t="s">
        <v>35</v>
      </c>
      <c r="N282" s="231" t="s">
        <v>48</v>
      </c>
      <c r="O282" s="76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AR282" s="14" t="s">
        <v>270</v>
      </c>
      <c r="AT282" s="14" t="s">
        <v>182</v>
      </c>
      <c r="AU282" s="14" t="s">
        <v>81</v>
      </c>
      <c r="AY282" s="14" t="s">
        <v>134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4" t="s">
        <v>140</v>
      </c>
      <c r="BK282" s="222">
        <f>ROUND(I282*H282,2)</f>
        <v>0</v>
      </c>
      <c r="BL282" s="14" t="s">
        <v>270</v>
      </c>
      <c r="BM282" s="14" t="s">
        <v>851</v>
      </c>
    </row>
    <row r="283" s="1" customFormat="1" ht="22.5" customHeight="1">
      <c r="B283" s="35"/>
      <c r="C283" s="223" t="s">
        <v>852</v>
      </c>
      <c r="D283" s="223" t="s">
        <v>182</v>
      </c>
      <c r="E283" s="224" t="s">
        <v>853</v>
      </c>
      <c r="F283" s="225" t="s">
        <v>854</v>
      </c>
      <c r="G283" s="226" t="s">
        <v>204</v>
      </c>
      <c r="H283" s="227">
        <v>2</v>
      </c>
      <c r="I283" s="228"/>
      <c r="J283" s="229">
        <f>ROUND(I283*H283,2)</f>
        <v>0</v>
      </c>
      <c r="K283" s="225" t="s">
        <v>139</v>
      </c>
      <c r="L283" s="40"/>
      <c r="M283" s="230" t="s">
        <v>35</v>
      </c>
      <c r="N283" s="231" t="s">
        <v>48</v>
      </c>
      <c r="O283" s="76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AR283" s="14" t="s">
        <v>270</v>
      </c>
      <c r="AT283" s="14" t="s">
        <v>182</v>
      </c>
      <c r="AU283" s="14" t="s">
        <v>81</v>
      </c>
      <c r="AY283" s="14" t="s">
        <v>134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4" t="s">
        <v>140</v>
      </c>
      <c r="BK283" s="222">
        <f>ROUND(I283*H283,2)</f>
        <v>0</v>
      </c>
      <c r="BL283" s="14" t="s">
        <v>270</v>
      </c>
      <c r="BM283" s="14" t="s">
        <v>855</v>
      </c>
    </row>
    <row r="284" s="1" customFormat="1" ht="22.5" customHeight="1">
      <c r="B284" s="35"/>
      <c r="C284" s="223" t="s">
        <v>856</v>
      </c>
      <c r="D284" s="223" t="s">
        <v>182</v>
      </c>
      <c r="E284" s="224" t="s">
        <v>857</v>
      </c>
      <c r="F284" s="225" t="s">
        <v>858</v>
      </c>
      <c r="G284" s="226" t="s">
        <v>204</v>
      </c>
      <c r="H284" s="227">
        <v>9</v>
      </c>
      <c r="I284" s="228"/>
      <c r="J284" s="229">
        <f>ROUND(I284*H284,2)</f>
        <v>0</v>
      </c>
      <c r="K284" s="225" t="s">
        <v>139</v>
      </c>
      <c r="L284" s="40"/>
      <c r="M284" s="230" t="s">
        <v>35</v>
      </c>
      <c r="N284" s="231" t="s">
        <v>48</v>
      </c>
      <c r="O284" s="76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4" t="s">
        <v>270</v>
      </c>
      <c r="AT284" s="14" t="s">
        <v>182</v>
      </c>
      <c r="AU284" s="14" t="s">
        <v>81</v>
      </c>
      <c r="AY284" s="14" t="s">
        <v>134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4" t="s">
        <v>140</v>
      </c>
      <c r="BK284" s="222">
        <f>ROUND(I284*H284,2)</f>
        <v>0</v>
      </c>
      <c r="BL284" s="14" t="s">
        <v>270</v>
      </c>
      <c r="BM284" s="14" t="s">
        <v>859</v>
      </c>
    </row>
    <row r="285" s="1" customFormat="1" ht="33.75" customHeight="1">
      <c r="B285" s="35"/>
      <c r="C285" s="223" t="s">
        <v>860</v>
      </c>
      <c r="D285" s="223" t="s">
        <v>182</v>
      </c>
      <c r="E285" s="224" t="s">
        <v>861</v>
      </c>
      <c r="F285" s="225" t="s">
        <v>862</v>
      </c>
      <c r="G285" s="226" t="s">
        <v>204</v>
      </c>
      <c r="H285" s="227">
        <v>1</v>
      </c>
      <c r="I285" s="228"/>
      <c r="J285" s="229">
        <f>ROUND(I285*H285,2)</f>
        <v>0</v>
      </c>
      <c r="K285" s="225" t="s">
        <v>139</v>
      </c>
      <c r="L285" s="40"/>
      <c r="M285" s="230" t="s">
        <v>35</v>
      </c>
      <c r="N285" s="231" t="s">
        <v>48</v>
      </c>
      <c r="O285" s="76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AR285" s="14" t="s">
        <v>270</v>
      </c>
      <c r="AT285" s="14" t="s">
        <v>182</v>
      </c>
      <c r="AU285" s="14" t="s">
        <v>81</v>
      </c>
      <c r="AY285" s="14" t="s">
        <v>134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4" t="s">
        <v>140</v>
      </c>
      <c r="BK285" s="222">
        <f>ROUND(I285*H285,2)</f>
        <v>0</v>
      </c>
      <c r="BL285" s="14" t="s">
        <v>270</v>
      </c>
      <c r="BM285" s="14" t="s">
        <v>863</v>
      </c>
    </row>
    <row r="286" s="1" customFormat="1" ht="22.5" customHeight="1">
      <c r="B286" s="35"/>
      <c r="C286" s="223" t="s">
        <v>864</v>
      </c>
      <c r="D286" s="223" t="s">
        <v>182</v>
      </c>
      <c r="E286" s="224" t="s">
        <v>865</v>
      </c>
      <c r="F286" s="225" t="s">
        <v>866</v>
      </c>
      <c r="G286" s="226" t="s">
        <v>204</v>
      </c>
      <c r="H286" s="227">
        <v>1</v>
      </c>
      <c r="I286" s="228"/>
      <c r="J286" s="229">
        <f>ROUND(I286*H286,2)</f>
        <v>0</v>
      </c>
      <c r="K286" s="225" t="s">
        <v>139</v>
      </c>
      <c r="L286" s="40"/>
      <c r="M286" s="230" t="s">
        <v>35</v>
      </c>
      <c r="N286" s="231" t="s">
        <v>48</v>
      </c>
      <c r="O286" s="76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4" t="s">
        <v>270</v>
      </c>
      <c r="AT286" s="14" t="s">
        <v>182</v>
      </c>
      <c r="AU286" s="14" t="s">
        <v>81</v>
      </c>
      <c r="AY286" s="14" t="s">
        <v>134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4" t="s">
        <v>140</v>
      </c>
      <c r="BK286" s="222">
        <f>ROUND(I286*H286,2)</f>
        <v>0</v>
      </c>
      <c r="BL286" s="14" t="s">
        <v>270</v>
      </c>
      <c r="BM286" s="14" t="s">
        <v>867</v>
      </c>
    </row>
    <row r="287" s="1" customFormat="1" ht="56.25" customHeight="1">
      <c r="B287" s="35"/>
      <c r="C287" s="223" t="s">
        <v>868</v>
      </c>
      <c r="D287" s="223" t="s">
        <v>182</v>
      </c>
      <c r="E287" s="224" t="s">
        <v>869</v>
      </c>
      <c r="F287" s="225" t="s">
        <v>870</v>
      </c>
      <c r="G287" s="226" t="s">
        <v>204</v>
      </c>
      <c r="H287" s="227">
        <v>1</v>
      </c>
      <c r="I287" s="228"/>
      <c r="J287" s="229">
        <f>ROUND(I287*H287,2)</f>
        <v>0</v>
      </c>
      <c r="K287" s="225" t="s">
        <v>139</v>
      </c>
      <c r="L287" s="40"/>
      <c r="M287" s="230" t="s">
        <v>35</v>
      </c>
      <c r="N287" s="231" t="s">
        <v>48</v>
      </c>
      <c r="O287" s="76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AR287" s="14" t="s">
        <v>270</v>
      </c>
      <c r="AT287" s="14" t="s">
        <v>182</v>
      </c>
      <c r="AU287" s="14" t="s">
        <v>81</v>
      </c>
      <c r="AY287" s="14" t="s">
        <v>134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4" t="s">
        <v>140</v>
      </c>
      <c r="BK287" s="222">
        <f>ROUND(I287*H287,2)</f>
        <v>0</v>
      </c>
      <c r="BL287" s="14" t="s">
        <v>270</v>
      </c>
      <c r="BM287" s="14" t="s">
        <v>871</v>
      </c>
    </row>
    <row r="288" s="1" customFormat="1" ht="22.5" customHeight="1">
      <c r="B288" s="35"/>
      <c r="C288" s="223" t="s">
        <v>872</v>
      </c>
      <c r="D288" s="223" t="s">
        <v>182</v>
      </c>
      <c r="E288" s="224" t="s">
        <v>873</v>
      </c>
      <c r="F288" s="225" t="s">
        <v>874</v>
      </c>
      <c r="G288" s="226" t="s">
        <v>204</v>
      </c>
      <c r="H288" s="227">
        <v>1</v>
      </c>
      <c r="I288" s="228"/>
      <c r="J288" s="229">
        <f>ROUND(I288*H288,2)</f>
        <v>0</v>
      </c>
      <c r="K288" s="225" t="s">
        <v>139</v>
      </c>
      <c r="L288" s="40"/>
      <c r="M288" s="230" t="s">
        <v>35</v>
      </c>
      <c r="N288" s="231" t="s">
        <v>48</v>
      </c>
      <c r="O288" s="76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AR288" s="14" t="s">
        <v>270</v>
      </c>
      <c r="AT288" s="14" t="s">
        <v>182</v>
      </c>
      <c r="AU288" s="14" t="s">
        <v>81</v>
      </c>
      <c r="AY288" s="14" t="s">
        <v>134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4" t="s">
        <v>140</v>
      </c>
      <c r="BK288" s="222">
        <f>ROUND(I288*H288,2)</f>
        <v>0</v>
      </c>
      <c r="BL288" s="14" t="s">
        <v>270</v>
      </c>
      <c r="BM288" s="14" t="s">
        <v>875</v>
      </c>
    </row>
    <row r="289" s="1" customFormat="1" ht="33.75" customHeight="1">
      <c r="B289" s="35"/>
      <c r="C289" s="223" t="s">
        <v>876</v>
      </c>
      <c r="D289" s="223" t="s">
        <v>182</v>
      </c>
      <c r="E289" s="224" t="s">
        <v>877</v>
      </c>
      <c r="F289" s="225" t="s">
        <v>878</v>
      </c>
      <c r="G289" s="226" t="s">
        <v>204</v>
      </c>
      <c r="H289" s="227">
        <v>1</v>
      </c>
      <c r="I289" s="228"/>
      <c r="J289" s="229">
        <f>ROUND(I289*H289,2)</f>
        <v>0</v>
      </c>
      <c r="K289" s="225" t="s">
        <v>179</v>
      </c>
      <c r="L289" s="40"/>
      <c r="M289" s="230" t="s">
        <v>35</v>
      </c>
      <c r="N289" s="231" t="s">
        <v>48</v>
      </c>
      <c r="O289" s="76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4" t="s">
        <v>81</v>
      </c>
      <c r="AT289" s="14" t="s">
        <v>182</v>
      </c>
      <c r="AU289" s="14" t="s">
        <v>81</v>
      </c>
      <c r="AY289" s="14" t="s">
        <v>134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4" t="s">
        <v>140</v>
      </c>
      <c r="BK289" s="222">
        <f>ROUND(I289*H289,2)</f>
        <v>0</v>
      </c>
      <c r="BL289" s="14" t="s">
        <v>81</v>
      </c>
      <c r="BM289" s="14" t="s">
        <v>879</v>
      </c>
    </row>
    <row r="290" s="1" customFormat="1" ht="45" customHeight="1">
      <c r="B290" s="35"/>
      <c r="C290" s="223" t="s">
        <v>880</v>
      </c>
      <c r="D290" s="223" t="s">
        <v>182</v>
      </c>
      <c r="E290" s="224" t="s">
        <v>881</v>
      </c>
      <c r="F290" s="225" t="s">
        <v>882</v>
      </c>
      <c r="G290" s="226" t="s">
        <v>204</v>
      </c>
      <c r="H290" s="227">
        <v>1</v>
      </c>
      <c r="I290" s="228"/>
      <c r="J290" s="229">
        <f>ROUND(I290*H290,2)</f>
        <v>0</v>
      </c>
      <c r="K290" s="225" t="s">
        <v>179</v>
      </c>
      <c r="L290" s="40"/>
      <c r="M290" s="230" t="s">
        <v>35</v>
      </c>
      <c r="N290" s="231" t="s">
        <v>48</v>
      </c>
      <c r="O290" s="76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4" t="s">
        <v>81</v>
      </c>
      <c r="AT290" s="14" t="s">
        <v>182</v>
      </c>
      <c r="AU290" s="14" t="s">
        <v>81</v>
      </c>
      <c r="AY290" s="14" t="s">
        <v>134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4" t="s">
        <v>140</v>
      </c>
      <c r="BK290" s="222">
        <f>ROUND(I290*H290,2)</f>
        <v>0</v>
      </c>
      <c r="BL290" s="14" t="s">
        <v>81</v>
      </c>
      <c r="BM290" s="14" t="s">
        <v>883</v>
      </c>
    </row>
    <row r="291" s="1" customFormat="1" ht="45" customHeight="1">
      <c r="B291" s="35"/>
      <c r="C291" s="223" t="s">
        <v>884</v>
      </c>
      <c r="D291" s="223" t="s">
        <v>182</v>
      </c>
      <c r="E291" s="224" t="s">
        <v>885</v>
      </c>
      <c r="F291" s="225" t="s">
        <v>886</v>
      </c>
      <c r="G291" s="226" t="s">
        <v>204</v>
      </c>
      <c r="H291" s="227">
        <v>9</v>
      </c>
      <c r="I291" s="228"/>
      <c r="J291" s="229">
        <f>ROUND(I291*H291,2)</f>
        <v>0</v>
      </c>
      <c r="K291" s="225" t="s">
        <v>139</v>
      </c>
      <c r="L291" s="40"/>
      <c r="M291" s="230" t="s">
        <v>35</v>
      </c>
      <c r="N291" s="231" t="s">
        <v>48</v>
      </c>
      <c r="O291" s="76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AR291" s="14" t="s">
        <v>270</v>
      </c>
      <c r="AT291" s="14" t="s">
        <v>182</v>
      </c>
      <c r="AU291" s="14" t="s">
        <v>81</v>
      </c>
      <c r="AY291" s="14" t="s">
        <v>134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4" t="s">
        <v>140</v>
      </c>
      <c r="BK291" s="222">
        <f>ROUND(I291*H291,2)</f>
        <v>0</v>
      </c>
      <c r="BL291" s="14" t="s">
        <v>270</v>
      </c>
      <c r="BM291" s="14" t="s">
        <v>887</v>
      </c>
    </row>
    <row r="292" s="1" customFormat="1" ht="22.5" customHeight="1">
      <c r="B292" s="35"/>
      <c r="C292" s="223" t="s">
        <v>888</v>
      </c>
      <c r="D292" s="223" t="s">
        <v>182</v>
      </c>
      <c r="E292" s="224" t="s">
        <v>889</v>
      </c>
      <c r="F292" s="225" t="s">
        <v>890</v>
      </c>
      <c r="G292" s="226" t="s">
        <v>204</v>
      </c>
      <c r="H292" s="227">
        <v>1</v>
      </c>
      <c r="I292" s="228"/>
      <c r="J292" s="229">
        <f>ROUND(I292*H292,2)</f>
        <v>0</v>
      </c>
      <c r="K292" s="225" t="s">
        <v>139</v>
      </c>
      <c r="L292" s="40"/>
      <c r="M292" s="237" t="s">
        <v>35</v>
      </c>
      <c r="N292" s="238" t="s">
        <v>48</v>
      </c>
      <c r="O292" s="239"/>
      <c r="P292" s="240">
        <f>O292*H292</f>
        <v>0</v>
      </c>
      <c r="Q292" s="240">
        <v>0</v>
      </c>
      <c r="R292" s="240">
        <f>Q292*H292</f>
        <v>0</v>
      </c>
      <c r="S292" s="240">
        <v>0</v>
      </c>
      <c r="T292" s="241">
        <f>S292*H292</f>
        <v>0</v>
      </c>
      <c r="AR292" s="14" t="s">
        <v>81</v>
      </c>
      <c r="AT292" s="14" t="s">
        <v>182</v>
      </c>
      <c r="AU292" s="14" t="s">
        <v>81</v>
      </c>
      <c r="AY292" s="14" t="s">
        <v>134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4" t="s">
        <v>140</v>
      </c>
      <c r="BK292" s="222">
        <f>ROUND(I292*H292,2)</f>
        <v>0</v>
      </c>
      <c r="BL292" s="14" t="s">
        <v>81</v>
      </c>
      <c r="BM292" s="14" t="s">
        <v>891</v>
      </c>
    </row>
    <row r="293" s="1" customFormat="1" ht="6.96" customHeight="1">
      <c r="B293" s="54"/>
      <c r="C293" s="55"/>
      <c r="D293" s="55"/>
      <c r="E293" s="55"/>
      <c r="F293" s="55"/>
      <c r="G293" s="55"/>
      <c r="H293" s="55"/>
      <c r="I293" s="163"/>
      <c r="J293" s="55"/>
      <c r="K293" s="55"/>
      <c r="L293" s="40"/>
    </row>
  </sheetData>
  <sheetProtection sheet="1" autoFilter="0" formatColumns="0" formatRows="0" objects="1" scenarios="1" spinCount="100000" saltValue="vPOvY8l51Dm7F1v6YNpkcK6U0Xl5ziPPgKTooM4aQMCHfAfs+J+Q4ozGgx9DcdppJwRCNUef9DZ4PArvvHfrkw==" hashValue="SHNIqLPITLy2MyKFLGUQpOs1w+T0nokY9AE4GAyR+COV9c2VQFsZe04qFAcgQngfL4PVQ+Ivo9D4PUkasNh3fw==" algorithmName="SHA-512" password="CC35"/>
  <autoFilter ref="C96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91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98</v>
      </c>
      <c r="L4" s="17"/>
      <c r="M4" s="21" t="s">
        <v>10</v>
      </c>
      <c r="AT4" s="14" t="s">
        <v>36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PZS v km 206,160 v úseku Žatec - Lišany u Žatce</v>
      </c>
      <c r="F7" s="137"/>
      <c r="G7" s="137"/>
      <c r="H7" s="137"/>
      <c r="L7" s="17"/>
    </row>
    <row r="8" ht="12" customHeight="1">
      <c r="B8" s="17"/>
      <c r="D8" s="137" t="s">
        <v>99</v>
      </c>
      <c r="L8" s="17"/>
    </row>
    <row r="9" s="1" customFormat="1" ht="16.5" customHeight="1">
      <c r="B9" s="40"/>
      <c r="E9" s="138" t="s">
        <v>100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101</v>
      </c>
      <c r="I10" s="139"/>
      <c r="L10" s="40"/>
    </row>
    <row r="11" s="1" customFormat="1" ht="36.96" customHeight="1">
      <c r="B11" s="40"/>
      <c r="E11" s="140" t="s">
        <v>892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21</v>
      </c>
      <c r="L13" s="40"/>
    </row>
    <row r="14" s="1" customFormat="1" ht="12" customHeight="1">
      <c r="B14" s="40"/>
      <c r="D14" s="137" t="s">
        <v>22</v>
      </c>
      <c r="F14" s="14" t="s">
        <v>23</v>
      </c>
      <c r="I14" s="141" t="s">
        <v>24</v>
      </c>
      <c r="J14" s="142" t="str">
        <f>'Rekapitulace stavby'!AN8</f>
        <v>1. 3. 2019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26</v>
      </c>
      <c r="I16" s="141" t="s">
        <v>27</v>
      </c>
      <c r="J16" s="14" t="s">
        <v>28</v>
      </c>
      <c r="L16" s="40"/>
    </row>
    <row r="17" s="1" customFormat="1" ht="18" customHeight="1">
      <c r="B17" s="40"/>
      <c r="E17" s="14" t="s">
        <v>29</v>
      </c>
      <c r="I17" s="141" t="s">
        <v>30</v>
      </c>
      <c r="J17" s="14" t="s">
        <v>31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32</v>
      </c>
      <c r="I19" s="141" t="s">
        <v>27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30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34</v>
      </c>
      <c r="I22" s="141" t="s">
        <v>27</v>
      </c>
      <c r="J22" s="14" t="s">
        <v>35</v>
      </c>
      <c r="L22" s="40"/>
    </row>
    <row r="23" s="1" customFormat="1" ht="18" customHeight="1">
      <c r="B23" s="40"/>
      <c r="E23" s="14" t="s">
        <v>23</v>
      </c>
      <c r="I23" s="141" t="s">
        <v>30</v>
      </c>
      <c r="J23" s="14" t="s">
        <v>35</v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37</v>
      </c>
      <c r="I25" s="141" t="s">
        <v>27</v>
      </c>
      <c r="J25" s="14" t="s">
        <v>35</v>
      </c>
      <c r="L25" s="40"/>
    </row>
    <row r="26" s="1" customFormat="1" ht="18" customHeight="1">
      <c r="B26" s="40"/>
      <c r="E26" s="14" t="s">
        <v>38</v>
      </c>
      <c r="I26" s="141" t="s">
        <v>30</v>
      </c>
      <c r="J26" s="14" t="s">
        <v>35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39</v>
      </c>
      <c r="I28" s="139"/>
      <c r="L28" s="40"/>
    </row>
    <row r="29" s="7" customFormat="1" ht="16.5" customHeight="1">
      <c r="B29" s="143"/>
      <c r="E29" s="144" t="s">
        <v>35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41</v>
      </c>
      <c r="I32" s="139"/>
      <c r="J32" s="148">
        <f>ROUND(J86,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43</v>
      </c>
      <c r="I34" s="150" t="s">
        <v>42</v>
      </c>
      <c r="J34" s="149" t="s">
        <v>44</v>
      </c>
      <c r="L34" s="40"/>
    </row>
    <row r="35" hidden="1" s="1" customFormat="1" ht="14.4" customHeight="1">
      <c r="B35" s="40"/>
      <c r="D35" s="137" t="s">
        <v>45</v>
      </c>
      <c r="E35" s="137" t="s">
        <v>46</v>
      </c>
      <c r="F35" s="151">
        <f>ROUND((SUM(BE86:BE92)),  2)</f>
        <v>0</v>
      </c>
      <c r="I35" s="152">
        <v>0.20999999999999999</v>
      </c>
      <c r="J35" s="151">
        <f>ROUND(((SUM(BE86:BE92))*I35),  2)</f>
        <v>0</v>
      </c>
      <c r="L35" s="40"/>
    </row>
    <row r="36" hidden="1" s="1" customFormat="1" ht="14.4" customHeight="1">
      <c r="B36" s="40"/>
      <c r="E36" s="137" t="s">
        <v>47</v>
      </c>
      <c r="F36" s="151">
        <f>ROUND((SUM(BF86:BF92)),  2)</f>
        <v>0</v>
      </c>
      <c r="I36" s="152">
        <v>0.14999999999999999</v>
      </c>
      <c r="J36" s="151">
        <f>ROUND(((SUM(BF86:BF92))*I36),  2)</f>
        <v>0</v>
      </c>
      <c r="L36" s="40"/>
    </row>
    <row r="37" s="1" customFormat="1" ht="14.4" customHeight="1">
      <c r="B37" s="40"/>
      <c r="D37" s="137" t="s">
        <v>45</v>
      </c>
      <c r="E37" s="137" t="s">
        <v>48</v>
      </c>
      <c r="F37" s="151">
        <f>ROUND((SUM(BG86:BG92)),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49</v>
      </c>
      <c r="F38" s="151">
        <f>ROUND((SUM(BH86:BH92)),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50</v>
      </c>
      <c r="F39" s="151">
        <f>ROUND((SUM(BI86:BI92)),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51</v>
      </c>
      <c r="E41" s="155"/>
      <c r="F41" s="155"/>
      <c r="G41" s="156" t="s">
        <v>52</v>
      </c>
      <c r="H41" s="157" t="s">
        <v>53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PZS v km 206,160 v úseku Žatec - Lišany u Žatce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99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100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101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01N - NEOCEŇOVAT - DODÁVKA SSZT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22</v>
      </c>
      <c r="D56" s="36"/>
      <c r="E56" s="36"/>
      <c r="F56" s="24" t="str">
        <f>F14</f>
        <v xml:space="preserve"> </v>
      </c>
      <c r="G56" s="36"/>
      <c r="H56" s="36"/>
      <c r="I56" s="141" t="s">
        <v>24</v>
      </c>
      <c r="J56" s="64" t="str">
        <f>IF(J14="","",J14)</f>
        <v>1. 3. 2019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26</v>
      </c>
      <c r="D58" s="36"/>
      <c r="E58" s="36"/>
      <c r="F58" s="24" t="str">
        <f>E17</f>
        <v>Správa železniční dopravní cesty,státní organizace</v>
      </c>
      <c r="G58" s="36"/>
      <c r="H58" s="36"/>
      <c r="I58" s="141" t="s">
        <v>34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32</v>
      </c>
      <c r="D59" s="36"/>
      <c r="E59" s="36"/>
      <c r="F59" s="24" t="str">
        <f>IF(E20="","",E20)</f>
        <v>Vyplň údaj</v>
      </c>
      <c r="G59" s="36"/>
      <c r="H59" s="36"/>
      <c r="I59" s="141" t="s">
        <v>37</v>
      </c>
      <c r="J59" s="33" t="str">
        <f>E26</f>
        <v>Žitný David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104</v>
      </c>
      <c r="D61" s="169"/>
      <c r="E61" s="169"/>
      <c r="F61" s="169"/>
      <c r="G61" s="169"/>
      <c r="H61" s="169"/>
      <c r="I61" s="170"/>
      <c r="J61" s="171" t="s">
        <v>105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73</v>
      </c>
      <c r="D63" s="36"/>
      <c r="E63" s="36"/>
      <c r="F63" s="36"/>
      <c r="G63" s="36"/>
      <c r="H63" s="36"/>
      <c r="I63" s="139"/>
      <c r="J63" s="94">
        <f>J86</f>
        <v>0</v>
      </c>
      <c r="K63" s="36"/>
      <c r="L63" s="40"/>
      <c r="AU63" s="14" t="s">
        <v>106</v>
      </c>
    </row>
    <row r="64" s="8" customFormat="1" ht="24.96" customHeight="1">
      <c r="B64" s="173"/>
      <c r="C64" s="174"/>
      <c r="D64" s="175" t="s">
        <v>113</v>
      </c>
      <c r="E64" s="176"/>
      <c r="F64" s="176"/>
      <c r="G64" s="176"/>
      <c r="H64" s="176"/>
      <c r="I64" s="177"/>
      <c r="J64" s="178">
        <f>J87</f>
        <v>0</v>
      </c>
      <c r="K64" s="174"/>
      <c r="L64" s="179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39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63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66"/>
      <c r="J70" s="57"/>
      <c r="K70" s="57"/>
      <c r="L70" s="40"/>
    </row>
    <row r="71" s="1" customFormat="1" ht="24.96" customHeight="1">
      <c r="B71" s="35"/>
      <c r="C71" s="20" t="s">
        <v>119</v>
      </c>
      <c r="D71" s="36"/>
      <c r="E71" s="36"/>
      <c r="F71" s="36"/>
      <c r="G71" s="36"/>
      <c r="H71" s="36"/>
      <c r="I71" s="139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39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39"/>
      <c r="J73" s="36"/>
      <c r="K73" s="36"/>
      <c r="L73" s="40"/>
    </row>
    <row r="74" s="1" customFormat="1" ht="16.5" customHeight="1">
      <c r="B74" s="35"/>
      <c r="C74" s="36"/>
      <c r="D74" s="36"/>
      <c r="E74" s="167" t="str">
        <f>E7</f>
        <v>Oprava PZS v km 206,160 v úseku Žatec - Lišany u Žatce</v>
      </c>
      <c r="F74" s="29"/>
      <c r="G74" s="29"/>
      <c r="H74" s="29"/>
      <c r="I74" s="139"/>
      <c r="J74" s="36"/>
      <c r="K74" s="36"/>
      <c r="L74" s="40"/>
    </row>
    <row r="75" ht="12" customHeight="1">
      <c r="B75" s="18"/>
      <c r="C75" s="29" t="s">
        <v>99</v>
      </c>
      <c r="D75" s="19"/>
      <c r="E75" s="19"/>
      <c r="F75" s="19"/>
      <c r="G75" s="19"/>
      <c r="H75" s="19"/>
      <c r="I75" s="132"/>
      <c r="J75" s="19"/>
      <c r="K75" s="19"/>
      <c r="L75" s="17"/>
    </row>
    <row r="76" s="1" customFormat="1" ht="16.5" customHeight="1">
      <c r="B76" s="35"/>
      <c r="C76" s="36"/>
      <c r="D76" s="36"/>
      <c r="E76" s="167" t="s">
        <v>100</v>
      </c>
      <c r="F76" s="36"/>
      <c r="G76" s="36"/>
      <c r="H76" s="36"/>
      <c r="I76" s="139"/>
      <c r="J76" s="36"/>
      <c r="K76" s="36"/>
      <c r="L76" s="40"/>
    </row>
    <row r="77" s="1" customFormat="1" ht="12" customHeight="1">
      <c r="B77" s="35"/>
      <c r="C77" s="29" t="s">
        <v>101</v>
      </c>
      <c r="D77" s="36"/>
      <c r="E77" s="36"/>
      <c r="F77" s="36"/>
      <c r="G77" s="36"/>
      <c r="H77" s="36"/>
      <c r="I77" s="139"/>
      <c r="J77" s="36"/>
      <c r="K77" s="36"/>
      <c r="L77" s="40"/>
    </row>
    <row r="78" s="1" customFormat="1" ht="16.5" customHeight="1">
      <c r="B78" s="35"/>
      <c r="C78" s="36"/>
      <c r="D78" s="36"/>
      <c r="E78" s="61" t="str">
        <f>E11</f>
        <v>01N - NEOCEŇOVAT - DODÁVKA SSZT</v>
      </c>
      <c r="F78" s="36"/>
      <c r="G78" s="36"/>
      <c r="H78" s="36"/>
      <c r="I78" s="139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39"/>
      <c r="J79" s="36"/>
      <c r="K79" s="36"/>
      <c r="L79" s="40"/>
    </row>
    <row r="80" s="1" customFormat="1" ht="12" customHeight="1">
      <c r="B80" s="35"/>
      <c r="C80" s="29" t="s">
        <v>22</v>
      </c>
      <c r="D80" s="36"/>
      <c r="E80" s="36"/>
      <c r="F80" s="24" t="str">
        <f>F14</f>
        <v xml:space="preserve"> </v>
      </c>
      <c r="G80" s="36"/>
      <c r="H80" s="36"/>
      <c r="I80" s="141" t="s">
        <v>24</v>
      </c>
      <c r="J80" s="64" t="str">
        <f>IF(J14="","",J14)</f>
        <v>1. 3. 2019</v>
      </c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39"/>
      <c r="J81" s="36"/>
      <c r="K81" s="36"/>
      <c r="L81" s="40"/>
    </row>
    <row r="82" s="1" customFormat="1" ht="13.65" customHeight="1">
      <c r="B82" s="35"/>
      <c r="C82" s="29" t="s">
        <v>26</v>
      </c>
      <c r="D82" s="36"/>
      <c r="E82" s="36"/>
      <c r="F82" s="24" t="str">
        <f>E17</f>
        <v>Správa železniční dopravní cesty,státní organizace</v>
      </c>
      <c r="G82" s="36"/>
      <c r="H82" s="36"/>
      <c r="I82" s="141" t="s">
        <v>34</v>
      </c>
      <c r="J82" s="33" t="str">
        <f>E23</f>
        <v xml:space="preserve"> </v>
      </c>
      <c r="K82" s="36"/>
      <c r="L82" s="40"/>
    </row>
    <row r="83" s="1" customFormat="1" ht="13.65" customHeight="1">
      <c r="B83" s="35"/>
      <c r="C83" s="29" t="s">
        <v>32</v>
      </c>
      <c r="D83" s="36"/>
      <c r="E83" s="36"/>
      <c r="F83" s="24" t="str">
        <f>IF(E20="","",E20)</f>
        <v>Vyplň údaj</v>
      </c>
      <c r="G83" s="36"/>
      <c r="H83" s="36"/>
      <c r="I83" s="141" t="s">
        <v>37</v>
      </c>
      <c r="J83" s="33" t="str">
        <f>E26</f>
        <v>Žitný David</v>
      </c>
      <c r="K83" s="36"/>
      <c r="L83" s="40"/>
    </row>
    <row r="84" s="1" customFormat="1" ht="10.32" customHeight="1">
      <c r="B84" s="35"/>
      <c r="C84" s="36"/>
      <c r="D84" s="36"/>
      <c r="E84" s="36"/>
      <c r="F84" s="36"/>
      <c r="G84" s="36"/>
      <c r="H84" s="36"/>
      <c r="I84" s="139"/>
      <c r="J84" s="36"/>
      <c r="K84" s="36"/>
      <c r="L84" s="40"/>
    </row>
    <row r="85" s="10" customFormat="1" ht="29.28" customHeight="1">
      <c r="B85" s="186"/>
      <c r="C85" s="187" t="s">
        <v>120</v>
      </c>
      <c r="D85" s="188" t="s">
        <v>60</v>
      </c>
      <c r="E85" s="188" t="s">
        <v>56</v>
      </c>
      <c r="F85" s="188" t="s">
        <v>57</v>
      </c>
      <c r="G85" s="188" t="s">
        <v>121</v>
      </c>
      <c r="H85" s="188" t="s">
        <v>122</v>
      </c>
      <c r="I85" s="189" t="s">
        <v>123</v>
      </c>
      <c r="J85" s="188" t="s">
        <v>105</v>
      </c>
      <c r="K85" s="190" t="s">
        <v>124</v>
      </c>
      <c r="L85" s="191"/>
      <c r="M85" s="84" t="s">
        <v>35</v>
      </c>
      <c r="N85" s="85" t="s">
        <v>45</v>
      </c>
      <c r="O85" s="85" t="s">
        <v>125</v>
      </c>
      <c r="P85" s="85" t="s">
        <v>126</v>
      </c>
      <c r="Q85" s="85" t="s">
        <v>127</v>
      </c>
      <c r="R85" s="85" t="s">
        <v>128</v>
      </c>
      <c r="S85" s="85" t="s">
        <v>129</v>
      </c>
      <c r="T85" s="86" t="s">
        <v>130</v>
      </c>
    </row>
    <row r="86" s="1" customFormat="1" ht="22.8" customHeight="1">
      <c r="B86" s="35"/>
      <c r="C86" s="91" t="s">
        <v>131</v>
      </c>
      <c r="D86" s="36"/>
      <c r="E86" s="36"/>
      <c r="F86" s="36"/>
      <c r="G86" s="36"/>
      <c r="H86" s="36"/>
      <c r="I86" s="139"/>
      <c r="J86" s="192">
        <f>BK86</f>
        <v>0</v>
      </c>
      <c r="K86" s="36"/>
      <c r="L86" s="40"/>
      <c r="M86" s="87"/>
      <c r="N86" s="88"/>
      <c r="O86" s="88"/>
      <c r="P86" s="193">
        <f>P87</f>
        <v>0</v>
      </c>
      <c r="Q86" s="88"/>
      <c r="R86" s="193">
        <f>R87</f>
        <v>0</v>
      </c>
      <c r="S86" s="88"/>
      <c r="T86" s="194">
        <f>T87</f>
        <v>0</v>
      </c>
      <c r="AT86" s="14" t="s">
        <v>74</v>
      </c>
      <c r="AU86" s="14" t="s">
        <v>106</v>
      </c>
      <c r="BK86" s="195">
        <f>BK87</f>
        <v>0</v>
      </c>
    </row>
    <row r="87" s="11" customFormat="1" ht="25.92" customHeight="1">
      <c r="B87" s="196"/>
      <c r="C87" s="197"/>
      <c r="D87" s="198" t="s">
        <v>74</v>
      </c>
      <c r="E87" s="199" t="s">
        <v>561</v>
      </c>
      <c r="F87" s="199" t="s">
        <v>562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SUM(P88:P92)</f>
        <v>0</v>
      </c>
      <c r="Q87" s="204"/>
      <c r="R87" s="205">
        <f>SUM(R88:R92)</f>
        <v>0</v>
      </c>
      <c r="S87" s="204"/>
      <c r="T87" s="206">
        <f>SUM(T88:T92)</f>
        <v>0</v>
      </c>
      <c r="AR87" s="207" t="s">
        <v>81</v>
      </c>
      <c r="AT87" s="208" t="s">
        <v>74</v>
      </c>
      <c r="AU87" s="208" t="s">
        <v>75</v>
      </c>
      <c r="AY87" s="207" t="s">
        <v>134</v>
      </c>
      <c r="BK87" s="209">
        <f>SUM(BK88:BK92)</f>
        <v>0</v>
      </c>
    </row>
    <row r="88" s="1" customFormat="1" ht="16.5" customHeight="1">
      <c r="B88" s="35"/>
      <c r="C88" s="210" t="s">
        <v>156</v>
      </c>
      <c r="D88" s="210" t="s">
        <v>135</v>
      </c>
      <c r="E88" s="211" t="s">
        <v>893</v>
      </c>
      <c r="F88" s="212" t="s">
        <v>894</v>
      </c>
      <c r="G88" s="213" t="s">
        <v>204</v>
      </c>
      <c r="H88" s="214">
        <v>18</v>
      </c>
      <c r="I88" s="215"/>
      <c r="J88" s="216">
        <f>ROUND(I88*H88,2)</f>
        <v>0</v>
      </c>
      <c r="K88" s="212" t="s">
        <v>895</v>
      </c>
      <c r="L88" s="217"/>
      <c r="M88" s="218" t="s">
        <v>35</v>
      </c>
      <c r="N88" s="219" t="s">
        <v>48</v>
      </c>
      <c r="O88" s="76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14" t="s">
        <v>397</v>
      </c>
      <c r="AT88" s="14" t="s">
        <v>135</v>
      </c>
      <c r="AU88" s="14" t="s">
        <v>81</v>
      </c>
      <c r="AY88" s="14" t="s">
        <v>134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4" t="s">
        <v>140</v>
      </c>
      <c r="BK88" s="222">
        <f>ROUND(I88*H88,2)</f>
        <v>0</v>
      </c>
      <c r="BL88" s="14" t="s">
        <v>256</v>
      </c>
      <c r="BM88" s="14" t="s">
        <v>896</v>
      </c>
    </row>
    <row r="89" s="1" customFormat="1" ht="16.5" customHeight="1">
      <c r="B89" s="35"/>
      <c r="C89" s="210" t="s">
        <v>83</v>
      </c>
      <c r="D89" s="210" t="s">
        <v>135</v>
      </c>
      <c r="E89" s="211" t="s">
        <v>897</v>
      </c>
      <c r="F89" s="212" t="s">
        <v>898</v>
      </c>
      <c r="G89" s="213" t="s">
        <v>204</v>
      </c>
      <c r="H89" s="214">
        <v>1</v>
      </c>
      <c r="I89" s="215"/>
      <c r="J89" s="216">
        <f>ROUND(I89*H89,2)</f>
        <v>0</v>
      </c>
      <c r="K89" s="212" t="s">
        <v>895</v>
      </c>
      <c r="L89" s="217"/>
      <c r="M89" s="218" t="s">
        <v>35</v>
      </c>
      <c r="N89" s="219" t="s">
        <v>48</v>
      </c>
      <c r="O89" s="76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14" t="s">
        <v>83</v>
      </c>
      <c r="AT89" s="14" t="s">
        <v>135</v>
      </c>
      <c r="AU89" s="14" t="s">
        <v>81</v>
      </c>
      <c r="AY89" s="14" t="s">
        <v>134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4" t="s">
        <v>140</v>
      </c>
      <c r="BK89" s="222">
        <f>ROUND(I89*H89,2)</f>
        <v>0</v>
      </c>
      <c r="BL89" s="14" t="s">
        <v>81</v>
      </c>
      <c r="BM89" s="14" t="s">
        <v>899</v>
      </c>
    </row>
    <row r="90" s="1" customFormat="1" ht="16.5" customHeight="1">
      <c r="B90" s="35"/>
      <c r="C90" s="210" t="s">
        <v>145</v>
      </c>
      <c r="D90" s="210" t="s">
        <v>135</v>
      </c>
      <c r="E90" s="211" t="s">
        <v>900</v>
      </c>
      <c r="F90" s="212" t="s">
        <v>901</v>
      </c>
      <c r="G90" s="213" t="s">
        <v>204</v>
      </c>
      <c r="H90" s="214">
        <v>1</v>
      </c>
      <c r="I90" s="215"/>
      <c r="J90" s="216">
        <f>ROUND(I90*H90,2)</f>
        <v>0</v>
      </c>
      <c r="K90" s="212" t="s">
        <v>895</v>
      </c>
      <c r="L90" s="217"/>
      <c r="M90" s="218" t="s">
        <v>35</v>
      </c>
      <c r="N90" s="219" t="s">
        <v>48</v>
      </c>
      <c r="O90" s="76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14" t="s">
        <v>83</v>
      </c>
      <c r="AT90" s="14" t="s">
        <v>135</v>
      </c>
      <c r="AU90" s="14" t="s">
        <v>81</v>
      </c>
      <c r="AY90" s="14" t="s">
        <v>134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4" t="s">
        <v>140</v>
      </c>
      <c r="BK90" s="222">
        <f>ROUND(I90*H90,2)</f>
        <v>0</v>
      </c>
      <c r="BL90" s="14" t="s">
        <v>81</v>
      </c>
      <c r="BM90" s="14" t="s">
        <v>902</v>
      </c>
    </row>
    <row r="91" s="1" customFormat="1" ht="16.5" customHeight="1">
      <c r="B91" s="35"/>
      <c r="C91" s="210" t="s">
        <v>140</v>
      </c>
      <c r="D91" s="210" t="s">
        <v>135</v>
      </c>
      <c r="E91" s="211" t="s">
        <v>903</v>
      </c>
      <c r="F91" s="212" t="s">
        <v>904</v>
      </c>
      <c r="G91" s="213" t="s">
        <v>204</v>
      </c>
      <c r="H91" s="214">
        <v>6</v>
      </c>
      <c r="I91" s="215"/>
      <c r="J91" s="216">
        <f>ROUND(I91*H91,2)</f>
        <v>0</v>
      </c>
      <c r="K91" s="212" t="s">
        <v>895</v>
      </c>
      <c r="L91" s="217"/>
      <c r="M91" s="218" t="s">
        <v>35</v>
      </c>
      <c r="N91" s="219" t="s">
        <v>48</v>
      </c>
      <c r="O91" s="76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14" t="s">
        <v>397</v>
      </c>
      <c r="AT91" s="14" t="s">
        <v>135</v>
      </c>
      <c r="AU91" s="14" t="s">
        <v>81</v>
      </c>
      <c r="AY91" s="14" t="s">
        <v>134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4" t="s">
        <v>140</v>
      </c>
      <c r="BK91" s="222">
        <f>ROUND(I91*H91,2)</f>
        <v>0</v>
      </c>
      <c r="BL91" s="14" t="s">
        <v>256</v>
      </c>
      <c r="BM91" s="14" t="s">
        <v>905</v>
      </c>
    </row>
    <row r="92" s="1" customFormat="1" ht="16.5" customHeight="1">
      <c r="B92" s="35"/>
      <c r="C92" s="210" t="s">
        <v>152</v>
      </c>
      <c r="D92" s="210" t="s">
        <v>135</v>
      </c>
      <c r="E92" s="211" t="s">
        <v>906</v>
      </c>
      <c r="F92" s="212" t="s">
        <v>907</v>
      </c>
      <c r="G92" s="213" t="s">
        <v>204</v>
      </c>
      <c r="H92" s="214">
        <v>5</v>
      </c>
      <c r="I92" s="215"/>
      <c r="J92" s="216">
        <f>ROUND(I92*H92,2)</f>
        <v>0</v>
      </c>
      <c r="K92" s="212" t="s">
        <v>139</v>
      </c>
      <c r="L92" s="217"/>
      <c r="M92" s="242" t="s">
        <v>35</v>
      </c>
      <c r="N92" s="243" t="s">
        <v>48</v>
      </c>
      <c r="O92" s="239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AR92" s="14" t="s">
        <v>83</v>
      </c>
      <c r="AT92" s="14" t="s">
        <v>135</v>
      </c>
      <c r="AU92" s="14" t="s">
        <v>81</v>
      </c>
      <c r="AY92" s="14" t="s">
        <v>134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140</v>
      </c>
      <c r="BK92" s="222">
        <f>ROUND(I92*H92,2)</f>
        <v>0</v>
      </c>
      <c r="BL92" s="14" t="s">
        <v>81</v>
      </c>
      <c r="BM92" s="14" t="s">
        <v>908</v>
      </c>
    </row>
    <row r="93" s="1" customFormat="1" ht="6.96" customHeight="1">
      <c r="B93" s="54"/>
      <c r="C93" s="55"/>
      <c r="D93" s="55"/>
      <c r="E93" s="55"/>
      <c r="F93" s="55"/>
      <c r="G93" s="55"/>
      <c r="H93" s="55"/>
      <c r="I93" s="163"/>
      <c r="J93" s="55"/>
      <c r="K93" s="55"/>
      <c r="L93" s="40"/>
    </row>
  </sheetData>
  <sheetProtection sheet="1" autoFilter="0" formatColumns="0" formatRows="0" objects="1" scenarios="1" spinCount="100000" saltValue="NeF4azs990lCXOMp2N3d7fGwwfmexVwRbf0LguRtAYxHLSARXFAsac5cNG3TMo+n+fLYOFIS8AWZ0zcDnFfivA==" hashValue="PiJt1/UT0r7Cm8x4H25tJbaXpbi+pDz3R59NOlnVfSx1EnCjsSZmqzdzLEty7WjpNOoyC6YEMqvaPGTW6AinhA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94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98</v>
      </c>
      <c r="L4" s="17"/>
      <c r="M4" s="21" t="s">
        <v>10</v>
      </c>
      <c r="AT4" s="14" t="s">
        <v>36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PZS v km 206,160 v úseku Žatec - Lišany u Žatce</v>
      </c>
      <c r="F7" s="137"/>
      <c r="G7" s="137"/>
      <c r="H7" s="137"/>
      <c r="L7" s="17"/>
    </row>
    <row r="8" ht="12" customHeight="1">
      <c r="B8" s="17"/>
      <c r="D8" s="137" t="s">
        <v>99</v>
      </c>
      <c r="L8" s="17"/>
    </row>
    <row r="9" s="1" customFormat="1" ht="16.5" customHeight="1">
      <c r="B9" s="40"/>
      <c r="E9" s="138" t="s">
        <v>100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101</v>
      </c>
      <c r="I10" s="139"/>
      <c r="L10" s="40"/>
    </row>
    <row r="11" s="1" customFormat="1" ht="36.96" customHeight="1">
      <c r="B11" s="40"/>
      <c r="E11" s="140" t="s">
        <v>909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21</v>
      </c>
      <c r="L13" s="40"/>
    </row>
    <row r="14" s="1" customFormat="1" ht="12" customHeight="1">
      <c r="B14" s="40"/>
      <c r="D14" s="137" t="s">
        <v>22</v>
      </c>
      <c r="F14" s="14" t="s">
        <v>23</v>
      </c>
      <c r="I14" s="141" t="s">
        <v>24</v>
      </c>
      <c r="J14" s="142" t="str">
        <f>'Rekapitulace stavby'!AN8</f>
        <v>1. 3. 2019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26</v>
      </c>
      <c r="I16" s="141" t="s">
        <v>27</v>
      </c>
      <c r="J16" s="14" t="s">
        <v>28</v>
      </c>
      <c r="L16" s="40"/>
    </row>
    <row r="17" s="1" customFormat="1" ht="18" customHeight="1">
      <c r="B17" s="40"/>
      <c r="E17" s="14" t="s">
        <v>29</v>
      </c>
      <c r="I17" s="141" t="s">
        <v>30</v>
      </c>
      <c r="J17" s="14" t="s">
        <v>31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32</v>
      </c>
      <c r="I19" s="141" t="s">
        <v>27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30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34</v>
      </c>
      <c r="I22" s="141" t="s">
        <v>27</v>
      </c>
      <c r="J22" s="14" t="s">
        <v>35</v>
      </c>
      <c r="L22" s="40"/>
    </row>
    <row r="23" s="1" customFormat="1" ht="18" customHeight="1">
      <c r="B23" s="40"/>
      <c r="E23" s="14" t="s">
        <v>23</v>
      </c>
      <c r="I23" s="141" t="s">
        <v>30</v>
      </c>
      <c r="J23" s="14" t="s">
        <v>35</v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37</v>
      </c>
      <c r="I25" s="141" t="s">
        <v>27</v>
      </c>
      <c r="J25" s="14" t="s">
        <v>35</v>
      </c>
      <c r="L25" s="40"/>
    </row>
    <row r="26" s="1" customFormat="1" ht="18" customHeight="1">
      <c r="B26" s="40"/>
      <c r="E26" s="14" t="s">
        <v>38</v>
      </c>
      <c r="I26" s="141" t="s">
        <v>30</v>
      </c>
      <c r="J26" s="14" t="s">
        <v>35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39</v>
      </c>
      <c r="I28" s="139"/>
      <c r="L28" s="40"/>
    </row>
    <row r="29" s="7" customFormat="1" ht="16.5" customHeight="1">
      <c r="B29" s="143"/>
      <c r="E29" s="144" t="s">
        <v>35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41</v>
      </c>
      <c r="I32" s="139"/>
      <c r="J32" s="148">
        <f>ROUND(J88,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43</v>
      </c>
      <c r="I34" s="150" t="s">
        <v>42</v>
      </c>
      <c r="J34" s="149" t="s">
        <v>44</v>
      </c>
      <c r="L34" s="40"/>
    </row>
    <row r="35" hidden="1" s="1" customFormat="1" ht="14.4" customHeight="1">
      <c r="B35" s="40"/>
      <c r="D35" s="137" t="s">
        <v>45</v>
      </c>
      <c r="E35" s="137" t="s">
        <v>46</v>
      </c>
      <c r="F35" s="151">
        <f>ROUND((SUM(BE88:BE133)),  2)</f>
        <v>0</v>
      </c>
      <c r="I35" s="152">
        <v>0.20999999999999999</v>
      </c>
      <c r="J35" s="151">
        <f>ROUND(((SUM(BE88:BE133))*I35),  2)</f>
        <v>0</v>
      </c>
      <c r="L35" s="40"/>
    </row>
    <row r="36" hidden="1" s="1" customFormat="1" ht="14.4" customHeight="1">
      <c r="B36" s="40"/>
      <c r="E36" s="137" t="s">
        <v>47</v>
      </c>
      <c r="F36" s="151">
        <f>ROUND((SUM(BF88:BF133)),  2)</f>
        <v>0</v>
      </c>
      <c r="I36" s="152">
        <v>0.14999999999999999</v>
      </c>
      <c r="J36" s="151">
        <f>ROUND(((SUM(BF88:BF133))*I36),  2)</f>
        <v>0</v>
      </c>
      <c r="L36" s="40"/>
    </row>
    <row r="37" s="1" customFormat="1" ht="14.4" customHeight="1">
      <c r="B37" s="40"/>
      <c r="D37" s="137" t="s">
        <v>45</v>
      </c>
      <c r="E37" s="137" t="s">
        <v>48</v>
      </c>
      <c r="F37" s="151">
        <f>ROUND((SUM(BG88:BG133)),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49</v>
      </c>
      <c r="F38" s="151">
        <f>ROUND((SUM(BH88:BH133)),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50</v>
      </c>
      <c r="F39" s="151">
        <f>ROUND((SUM(BI88:BI133)),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51</v>
      </c>
      <c r="E41" s="155"/>
      <c r="F41" s="155"/>
      <c r="G41" s="156" t="s">
        <v>52</v>
      </c>
      <c r="H41" s="157" t="s">
        <v>53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PZS v km 206,160 v úseku Žatec - Lišany u Žatce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99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100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101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02 - Stavební část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22</v>
      </c>
      <c r="D56" s="36"/>
      <c r="E56" s="36"/>
      <c r="F56" s="24" t="str">
        <f>F14</f>
        <v xml:space="preserve"> </v>
      </c>
      <c r="G56" s="36"/>
      <c r="H56" s="36"/>
      <c r="I56" s="141" t="s">
        <v>24</v>
      </c>
      <c r="J56" s="64" t="str">
        <f>IF(J14="","",J14)</f>
        <v>1. 3. 2019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26</v>
      </c>
      <c r="D58" s="36"/>
      <c r="E58" s="36"/>
      <c r="F58" s="24" t="str">
        <f>E17</f>
        <v>Správa železniční dopravní cesty,státní organizace</v>
      </c>
      <c r="G58" s="36"/>
      <c r="H58" s="36"/>
      <c r="I58" s="141" t="s">
        <v>34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32</v>
      </c>
      <c r="D59" s="36"/>
      <c r="E59" s="36"/>
      <c r="F59" s="24" t="str">
        <f>IF(E20="","",E20)</f>
        <v>Vyplň údaj</v>
      </c>
      <c r="G59" s="36"/>
      <c r="H59" s="36"/>
      <c r="I59" s="141" t="s">
        <v>37</v>
      </c>
      <c r="J59" s="33" t="str">
        <f>E26</f>
        <v>Žitný David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104</v>
      </c>
      <c r="D61" s="169"/>
      <c r="E61" s="169"/>
      <c r="F61" s="169"/>
      <c r="G61" s="169"/>
      <c r="H61" s="169"/>
      <c r="I61" s="170"/>
      <c r="J61" s="171" t="s">
        <v>105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73</v>
      </c>
      <c r="D63" s="36"/>
      <c r="E63" s="36"/>
      <c r="F63" s="36"/>
      <c r="G63" s="36"/>
      <c r="H63" s="36"/>
      <c r="I63" s="139"/>
      <c r="J63" s="94">
        <f>J88</f>
        <v>0</v>
      </c>
      <c r="K63" s="36"/>
      <c r="L63" s="40"/>
      <c r="AU63" s="14" t="s">
        <v>106</v>
      </c>
    </row>
    <row r="64" s="8" customFormat="1" ht="24.96" customHeight="1">
      <c r="B64" s="173"/>
      <c r="C64" s="174"/>
      <c r="D64" s="175" t="s">
        <v>910</v>
      </c>
      <c r="E64" s="176"/>
      <c r="F64" s="176"/>
      <c r="G64" s="176"/>
      <c r="H64" s="176"/>
      <c r="I64" s="177"/>
      <c r="J64" s="178">
        <f>J89</f>
        <v>0</v>
      </c>
      <c r="K64" s="174"/>
      <c r="L64" s="179"/>
    </row>
    <row r="65" s="9" customFormat="1" ht="19.92" customHeight="1">
      <c r="B65" s="180"/>
      <c r="C65" s="118"/>
      <c r="D65" s="181" t="s">
        <v>911</v>
      </c>
      <c r="E65" s="182"/>
      <c r="F65" s="182"/>
      <c r="G65" s="182"/>
      <c r="H65" s="182"/>
      <c r="I65" s="183"/>
      <c r="J65" s="184">
        <f>J90</f>
        <v>0</v>
      </c>
      <c r="K65" s="118"/>
      <c r="L65" s="185"/>
    </row>
    <row r="66" s="8" customFormat="1" ht="24.96" customHeight="1">
      <c r="B66" s="173"/>
      <c r="C66" s="174"/>
      <c r="D66" s="175" t="s">
        <v>912</v>
      </c>
      <c r="E66" s="176"/>
      <c r="F66" s="176"/>
      <c r="G66" s="176"/>
      <c r="H66" s="176"/>
      <c r="I66" s="177"/>
      <c r="J66" s="178">
        <f>J129</f>
        <v>0</v>
      </c>
      <c r="K66" s="174"/>
      <c r="L66" s="179"/>
    </row>
    <row r="67" s="1" customFormat="1" ht="21.84" customHeight="1">
      <c r="B67" s="35"/>
      <c r="C67" s="36"/>
      <c r="D67" s="36"/>
      <c r="E67" s="36"/>
      <c r="F67" s="36"/>
      <c r="G67" s="36"/>
      <c r="H67" s="36"/>
      <c r="I67" s="139"/>
      <c r="J67" s="36"/>
      <c r="K67" s="36"/>
      <c r="L67" s="40"/>
    </row>
    <row r="68" s="1" customFormat="1" ht="6.96" customHeight="1">
      <c r="B68" s="54"/>
      <c r="C68" s="55"/>
      <c r="D68" s="55"/>
      <c r="E68" s="55"/>
      <c r="F68" s="55"/>
      <c r="G68" s="55"/>
      <c r="H68" s="55"/>
      <c r="I68" s="163"/>
      <c r="J68" s="55"/>
      <c r="K68" s="55"/>
      <c r="L68" s="40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66"/>
      <c r="J72" s="57"/>
      <c r="K72" s="57"/>
      <c r="L72" s="40"/>
    </row>
    <row r="73" s="1" customFormat="1" ht="24.96" customHeight="1">
      <c r="B73" s="35"/>
      <c r="C73" s="20" t="s">
        <v>119</v>
      </c>
      <c r="D73" s="36"/>
      <c r="E73" s="36"/>
      <c r="F73" s="36"/>
      <c r="G73" s="36"/>
      <c r="H73" s="36"/>
      <c r="I73" s="139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39"/>
      <c r="J74" s="36"/>
      <c r="K74" s="36"/>
      <c r="L74" s="40"/>
    </row>
    <row r="75" s="1" customFormat="1" ht="12" customHeight="1">
      <c r="B75" s="35"/>
      <c r="C75" s="29" t="s">
        <v>16</v>
      </c>
      <c r="D75" s="36"/>
      <c r="E75" s="36"/>
      <c r="F75" s="36"/>
      <c r="G75" s="36"/>
      <c r="H75" s="36"/>
      <c r="I75" s="139"/>
      <c r="J75" s="36"/>
      <c r="K75" s="36"/>
      <c r="L75" s="40"/>
    </row>
    <row r="76" s="1" customFormat="1" ht="16.5" customHeight="1">
      <c r="B76" s="35"/>
      <c r="C76" s="36"/>
      <c r="D76" s="36"/>
      <c r="E76" s="167" t="str">
        <f>E7</f>
        <v>Oprava PZS v km 206,160 v úseku Žatec - Lišany u Žatce</v>
      </c>
      <c r="F76" s="29"/>
      <c r="G76" s="29"/>
      <c r="H76" s="29"/>
      <c r="I76" s="139"/>
      <c r="J76" s="36"/>
      <c r="K76" s="36"/>
      <c r="L76" s="40"/>
    </row>
    <row r="77" ht="12" customHeight="1">
      <c r="B77" s="18"/>
      <c r="C77" s="29" t="s">
        <v>99</v>
      </c>
      <c r="D77" s="19"/>
      <c r="E77" s="19"/>
      <c r="F77" s="19"/>
      <c r="G77" s="19"/>
      <c r="H77" s="19"/>
      <c r="I77" s="132"/>
      <c r="J77" s="19"/>
      <c r="K77" s="19"/>
      <c r="L77" s="17"/>
    </row>
    <row r="78" s="1" customFormat="1" ht="16.5" customHeight="1">
      <c r="B78" s="35"/>
      <c r="C78" s="36"/>
      <c r="D78" s="36"/>
      <c r="E78" s="167" t="s">
        <v>100</v>
      </c>
      <c r="F78" s="36"/>
      <c r="G78" s="36"/>
      <c r="H78" s="36"/>
      <c r="I78" s="139"/>
      <c r="J78" s="36"/>
      <c r="K78" s="36"/>
      <c r="L78" s="40"/>
    </row>
    <row r="79" s="1" customFormat="1" ht="12" customHeight="1">
      <c r="B79" s="35"/>
      <c r="C79" s="29" t="s">
        <v>101</v>
      </c>
      <c r="D79" s="36"/>
      <c r="E79" s="36"/>
      <c r="F79" s="36"/>
      <c r="G79" s="36"/>
      <c r="H79" s="36"/>
      <c r="I79" s="139"/>
      <c r="J79" s="36"/>
      <c r="K79" s="36"/>
      <c r="L79" s="40"/>
    </row>
    <row r="80" s="1" customFormat="1" ht="16.5" customHeight="1">
      <c r="B80" s="35"/>
      <c r="C80" s="36"/>
      <c r="D80" s="36"/>
      <c r="E80" s="61" t="str">
        <f>E11</f>
        <v>02 - Stavební část</v>
      </c>
      <c r="F80" s="36"/>
      <c r="G80" s="36"/>
      <c r="H80" s="36"/>
      <c r="I80" s="139"/>
      <c r="J80" s="36"/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39"/>
      <c r="J81" s="36"/>
      <c r="K81" s="36"/>
      <c r="L81" s="40"/>
    </row>
    <row r="82" s="1" customFormat="1" ht="12" customHeight="1">
      <c r="B82" s="35"/>
      <c r="C82" s="29" t="s">
        <v>22</v>
      </c>
      <c r="D82" s="36"/>
      <c r="E82" s="36"/>
      <c r="F82" s="24" t="str">
        <f>F14</f>
        <v xml:space="preserve"> </v>
      </c>
      <c r="G82" s="36"/>
      <c r="H82" s="36"/>
      <c r="I82" s="141" t="s">
        <v>24</v>
      </c>
      <c r="J82" s="64" t="str">
        <f>IF(J14="","",J14)</f>
        <v>1. 3. 2019</v>
      </c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9"/>
      <c r="J83" s="36"/>
      <c r="K83" s="36"/>
      <c r="L83" s="40"/>
    </row>
    <row r="84" s="1" customFormat="1" ht="13.65" customHeight="1">
      <c r="B84" s="35"/>
      <c r="C84" s="29" t="s">
        <v>26</v>
      </c>
      <c r="D84" s="36"/>
      <c r="E84" s="36"/>
      <c r="F84" s="24" t="str">
        <f>E17</f>
        <v>Správa železniční dopravní cesty,státní organizace</v>
      </c>
      <c r="G84" s="36"/>
      <c r="H84" s="36"/>
      <c r="I84" s="141" t="s">
        <v>34</v>
      </c>
      <c r="J84" s="33" t="str">
        <f>E23</f>
        <v xml:space="preserve"> </v>
      </c>
      <c r="K84" s="36"/>
      <c r="L84" s="40"/>
    </row>
    <row r="85" s="1" customFormat="1" ht="13.65" customHeight="1">
      <c r="B85" s="35"/>
      <c r="C85" s="29" t="s">
        <v>32</v>
      </c>
      <c r="D85" s="36"/>
      <c r="E85" s="36"/>
      <c r="F85" s="24" t="str">
        <f>IF(E20="","",E20)</f>
        <v>Vyplň údaj</v>
      </c>
      <c r="G85" s="36"/>
      <c r="H85" s="36"/>
      <c r="I85" s="141" t="s">
        <v>37</v>
      </c>
      <c r="J85" s="33" t="str">
        <f>E26</f>
        <v>Žitný David</v>
      </c>
      <c r="K85" s="36"/>
      <c r="L85" s="40"/>
    </row>
    <row r="86" s="1" customFormat="1" ht="10.32" customHeight="1">
      <c r="B86" s="35"/>
      <c r="C86" s="36"/>
      <c r="D86" s="36"/>
      <c r="E86" s="36"/>
      <c r="F86" s="36"/>
      <c r="G86" s="36"/>
      <c r="H86" s="36"/>
      <c r="I86" s="139"/>
      <c r="J86" s="36"/>
      <c r="K86" s="36"/>
      <c r="L86" s="40"/>
    </row>
    <row r="87" s="10" customFormat="1" ht="29.28" customHeight="1">
      <c r="B87" s="186"/>
      <c r="C87" s="187" t="s">
        <v>120</v>
      </c>
      <c r="D87" s="188" t="s">
        <v>60</v>
      </c>
      <c r="E87" s="188" t="s">
        <v>56</v>
      </c>
      <c r="F87" s="188" t="s">
        <v>57</v>
      </c>
      <c r="G87" s="188" t="s">
        <v>121</v>
      </c>
      <c r="H87" s="188" t="s">
        <v>122</v>
      </c>
      <c r="I87" s="189" t="s">
        <v>123</v>
      </c>
      <c r="J87" s="188" t="s">
        <v>105</v>
      </c>
      <c r="K87" s="190" t="s">
        <v>124</v>
      </c>
      <c r="L87" s="191"/>
      <c r="M87" s="84" t="s">
        <v>35</v>
      </c>
      <c r="N87" s="85" t="s">
        <v>45</v>
      </c>
      <c r="O87" s="85" t="s">
        <v>125</v>
      </c>
      <c r="P87" s="85" t="s">
        <v>126</v>
      </c>
      <c r="Q87" s="85" t="s">
        <v>127</v>
      </c>
      <c r="R87" s="85" t="s">
        <v>128</v>
      </c>
      <c r="S87" s="85" t="s">
        <v>129</v>
      </c>
      <c r="T87" s="86" t="s">
        <v>130</v>
      </c>
    </row>
    <row r="88" s="1" customFormat="1" ht="22.8" customHeight="1">
      <c r="B88" s="35"/>
      <c r="C88" s="91" t="s">
        <v>131</v>
      </c>
      <c r="D88" s="36"/>
      <c r="E88" s="36"/>
      <c r="F88" s="36"/>
      <c r="G88" s="36"/>
      <c r="H88" s="36"/>
      <c r="I88" s="139"/>
      <c r="J88" s="192">
        <f>BK88</f>
        <v>0</v>
      </c>
      <c r="K88" s="36"/>
      <c r="L88" s="40"/>
      <c r="M88" s="87"/>
      <c r="N88" s="88"/>
      <c r="O88" s="88"/>
      <c r="P88" s="193">
        <f>P89+P129</f>
        <v>0</v>
      </c>
      <c r="Q88" s="88"/>
      <c r="R88" s="193">
        <f>R89+R129</f>
        <v>77.464895200000015</v>
      </c>
      <c r="S88" s="88"/>
      <c r="T88" s="194">
        <f>T89+T129</f>
        <v>0</v>
      </c>
      <c r="AT88" s="14" t="s">
        <v>74</v>
      </c>
      <c r="AU88" s="14" t="s">
        <v>106</v>
      </c>
      <c r="BK88" s="195">
        <f>BK89+BK129</f>
        <v>0</v>
      </c>
    </row>
    <row r="89" s="11" customFormat="1" ht="25.92" customHeight="1">
      <c r="B89" s="196"/>
      <c r="C89" s="197"/>
      <c r="D89" s="198" t="s">
        <v>74</v>
      </c>
      <c r="E89" s="199" t="s">
        <v>135</v>
      </c>
      <c r="F89" s="199" t="s">
        <v>913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</f>
        <v>0</v>
      </c>
      <c r="Q89" s="204"/>
      <c r="R89" s="205">
        <f>R90</f>
        <v>77.464895200000015</v>
      </c>
      <c r="S89" s="204"/>
      <c r="T89" s="206">
        <f>T90</f>
        <v>0</v>
      </c>
      <c r="AR89" s="207" t="s">
        <v>145</v>
      </c>
      <c r="AT89" s="208" t="s">
        <v>74</v>
      </c>
      <c r="AU89" s="208" t="s">
        <v>75</v>
      </c>
      <c r="AY89" s="207" t="s">
        <v>134</v>
      </c>
      <c r="BK89" s="209">
        <f>BK90</f>
        <v>0</v>
      </c>
    </row>
    <row r="90" s="11" customFormat="1" ht="22.8" customHeight="1">
      <c r="B90" s="196"/>
      <c r="C90" s="197"/>
      <c r="D90" s="198" t="s">
        <v>74</v>
      </c>
      <c r="E90" s="232" t="s">
        <v>914</v>
      </c>
      <c r="F90" s="232" t="s">
        <v>915</v>
      </c>
      <c r="G90" s="197"/>
      <c r="H90" s="197"/>
      <c r="I90" s="200"/>
      <c r="J90" s="233">
        <f>BK90</f>
        <v>0</v>
      </c>
      <c r="K90" s="197"/>
      <c r="L90" s="202"/>
      <c r="M90" s="203"/>
      <c r="N90" s="204"/>
      <c r="O90" s="204"/>
      <c r="P90" s="205">
        <f>SUM(P91:P128)</f>
        <v>0</v>
      </c>
      <c r="Q90" s="204"/>
      <c r="R90" s="205">
        <f>SUM(R91:R128)</f>
        <v>77.464895200000015</v>
      </c>
      <c r="S90" s="204"/>
      <c r="T90" s="206">
        <f>SUM(T91:T128)</f>
        <v>0</v>
      </c>
      <c r="AR90" s="207" t="s">
        <v>145</v>
      </c>
      <c r="AT90" s="208" t="s">
        <v>74</v>
      </c>
      <c r="AU90" s="208" t="s">
        <v>81</v>
      </c>
      <c r="AY90" s="207" t="s">
        <v>134</v>
      </c>
      <c r="BK90" s="209">
        <f>SUM(BK91:BK128)</f>
        <v>0</v>
      </c>
    </row>
    <row r="91" s="1" customFormat="1" ht="16.5" customHeight="1">
      <c r="B91" s="35"/>
      <c r="C91" s="210" t="s">
        <v>210</v>
      </c>
      <c r="D91" s="210" t="s">
        <v>135</v>
      </c>
      <c r="E91" s="211" t="s">
        <v>916</v>
      </c>
      <c r="F91" s="212" t="s">
        <v>917</v>
      </c>
      <c r="G91" s="213" t="s">
        <v>138</v>
      </c>
      <c r="H91" s="214">
        <v>75</v>
      </c>
      <c r="I91" s="215"/>
      <c r="J91" s="216">
        <f>ROUND(I91*H91,2)</f>
        <v>0</v>
      </c>
      <c r="K91" s="212" t="s">
        <v>918</v>
      </c>
      <c r="L91" s="217"/>
      <c r="M91" s="218" t="s">
        <v>35</v>
      </c>
      <c r="N91" s="219" t="s">
        <v>48</v>
      </c>
      <c r="O91" s="76"/>
      <c r="P91" s="220">
        <f>O91*H91</f>
        <v>0</v>
      </c>
      <c r="Q91" s="220">
        <v>0.0014</v>
      </c>
      <c r="R91" s="220">
        <f>Q91*H91</f>
        <v>0.105</v>
      </c>
      <c r="S91" s="220">
        <v>0</v>
      </c>
      <c r="T91" s="221">
        <f>S91*H91</f>
        <v>0</v>
      </c>
      <c r="AR91" s="14" t="s">
        <v>397</v>
      </c>
      <c r="AT91" s="14" t="s">
        <v>135</v>
      </c>
      <c r="AU91" s="14" t="s">
        <v>83</v>
      </c>
      <c r="AY91" s="14" t="s">
        <v>134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4" t="s">
        <v>140</v>
      </c>
      <c r="BK91" s="222">
        <f>ROUND(I91*H91,2)</f>
        <v>0</v>
      </c>
      <c r="BL91" s="14" t="s">
        <v>256</v>
      </c>
      <c r="BM91" s="14" t="s">
        <v>919</v>
      </c>
    </row>
    <row r="92" s="1" customFormat="1" ht="16.5" customHeight="1">
      <c r="B92" s="35"/>
      <c r="C92" s="210" t="s">
        <v>7</v>
      </c>
      <c r="D92" s="210" t="s">
        <v>135</v>
      </c>
      <c r="E92" s="211" t="s">
        <v>920</v>
      </c>
      <c r="F92" s="212" t="s">
        <v>921</v>
      </c>
      <c r="G92" s="213" t="s">
        <v>922</v>
      </c>
      <c r="H92" s="214">
        <v>5</v>
      </c>
      <c r="I92" s="215"/>
      <c r="J92" s="216">
        <f>ROUND(I92*H92,2)</f>
        <v>0</v>
      </c>
      <c r="K92" s="212" t="s">
        <v>918</v>
      </c>
      <c r="L92" s="217"/>
      <c r="M92" s="218" t="s">
        <v>35</v>
      </c>
      <c r="N92" s="219" t="s">
        <v>48</v>
      </c>
      <c r="O92" s="76"/>
      <c r="P92" s="220">
        <f>O92*H92</f>
        <v>0</v>
      </c>
      <c r="Q92" s="220">
        <v>1</v>
      </c>
      <c r="R92" s="220">
        <f>Q92*H92</f>
        <v>5</v>
      </c>
      <c r="S92" s="220">
        <v>0</v>
      </c>
      <c r="T92" s="221">
        <f>S92*H92</f>
        <v>0</v>
      </c>
      <c r="AR92" s="14" t="s">
        <v>397</v>
      </c>
      <c r="AT92" s="14" t="s">
        <v>135</v>
      </c>
      <c r="AU92" s="14" t="s">
        <v>83</v>
      </c>
      <c r="AY92" s="14" t="s">
        <v>134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140</v>
      </c>
      <c r="BK92" s="222">
        <f>ROUND(I92*H92,2)</f>
        <v>0</v>
      </c>
      <c r="BL92" s="14" t="s">
        <v>256</v>
      </c>
      <c r="BM92" s="14" t="s">
        <v>923</v>
      </c>
    </row>
    <row r="93" s="1" customFormat="1" ht="16.5" customHeight="1">
      <c r="B93" s="35"/>
      <c r="C93" s="210" t="s">
        <v>249</v>
      </c>
      <c r="D93" s="210" t="s">
        <v>135</v>
      </c>
      <c r="E93" s="211" t="s">
        <v>924</v>
      </c>
      <c r="F93" s="212" t="s">
        <v>925</v>
      </c>
      <c r="G93" s="213" t="s">
        <v>204</v>
      </c>
      <c r="H93" s="214">
        <v>2</v>
      </c>
      <c r="I93" s="215"/>
      <c r="J93" s="216">
        <f>ROUND(I93*H93,2)</f>
        <v>0</v>
      </c>
      <c r="K93" s="212" t="s">
        <v>918</v>
      </c>
      <c r="L93" s="217"/>
      <c r="M93" s="218" t="s">
        <v>35</v>
      </c>
      <c r="N93" s="219" t="s">
        <v>48</v>
      </c>
      <c r="O93" s="76"/>
      <c r="P93" s="220">
        <f>O93*H93</f>
        <v>0</v>
      </c>
      <c r="Q93" s="220">
        <v>0.0050000000000000001</v>
      </c>
      <c r="R93" s="220">
        <f>Q93*H93</f>
        <v>0.01</v>
      </c>
      <c r="S93" s="220">
        <v>0</v>
      </c>
      <c r="T93" s="221">
        <f>S93*H93</f>
        <v>0</v>
      </c>
      <c r="AR93" s="14" t="s">
        <v>397</v>
      </c>
      <c r="AT93" s="14" t="s">
        <v>135</v>
      </c>
      <c r="AU93" s="14" t="s">
        <v>83</v>
      </c>
      <c r="AY93" s="14" t="s">
        <v>134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4" t="s">
        <v>140</v>
      </c>
      <c r="BK93" s="222">
        <f>ROUND(I93*H93,2)</f>
        <v>0</v>
      </c>
      <c r="BL93" s="14" t="s">
        <v>256</v>
      </c>
      <c r="BM93" s="14" t="s">
        <v>926</v>
      </c>
    </row>
    <row r="94" s="1" customFormat="1" ht="16.5" customHeight="1">
      <c r="B94" s="35"/>
      <c r="C94" s="210" t="s">
        <v>253</v>
      </c>
      <c r="D94" s="210" t="s">
        <v>135</v>
      </c>
      <c r="E94" s="211" t="s">
        <v>927</v>
      </c>
      <c r="F94" s="212" t="s">
        <v>928</v>
      </c>
      <c r="G94" s="213" t="s">
        <v>204</v>
      </c>
      <c r="H94" s="214">
        <v>10</v>
      </c>
      <c r="I94" s="215"/>
      <c r="J94" s="216">
        <f>ROUND(I94*H94,2)</f>
        <v>0</v>
      </c>
      <c r="K94" s="212" t="s">
        <v>918</v>
      </c>
      <c r="L94" s="217"/>
      <c r="M94" s="218" t="s">
        <v>35</v>
      </c>
      <c r="N94" s="219" t="s">
        <v>48</v>
      </c>
      <c r="O94" s="76"/>
      <c r="P94" s="220">
        <f>O94*H94</f>
        <v>0</v>
      </c>
      <c r="Q94" s="220">
        <v>0.0061000000000000004</v>
      </c>
      <c r="R94" s="220">
        <f>Q94*H94</f>
        <v>0.061000000000000006</v>
      </c>
      <c r="S94" s="220">
        <v>0</v>
      </c>
      <c r="T94" s="221">
        <f>S94*H94</f>
        <v>0</v>
      </c>
      <c r="AR94" s="14" t="s">
        <v>397</v>
      </c>
      <c r="AT94" s="14" t="s">
        <v>135</v>
      </c>
      <c r="AU94" s="14" t="s">
        <v>83</v>
      </c>
      <c r="AY94" s="14" t="s">
        <v>134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4" t="s">
        <v>140</v>
      </c>
      <c r="BK94" s="222">
        <f>ROUND(I94*H94,2)</f>
        <v>0</v>
      </c>
      <c r="BL94" s="14" t="s">
        <v>256</v>
      </c>
      <c r="BM94" s="14" t="s">
        <v>929</v>
      </c>
    </row>
    <row r="95" s="1" customFormat="1" ht="16.5" customHeight="1">
      <c r="B95" s="35"/>
      <c r="C95" s="210" t="s">
        <v>262</v>
      </c>
      <c r="D95" s="210" t="s">
        <v>135</v>
      </c>
      <c r="E95" s="211" t="s">
        <v>930</v>
      </c>
      <c r="F95" s="212" t="s">
        <v>931</v>
      </c>
      <c r="G95" s="213" t="s">
        <v>204</v>
      </c>
      <c r="H95" s="214">
        <v>20</v>
      </c>
      <c r="I95" s="215"/>
      <c r="J95" s="216">
        <f>ROUND(I95*H95,2)</f>
        <v>0</v>
      </c>
      <c r="K95" s="212" t="s">
        <v>918</v>
      </c>
      <c r="L95" s="217"/>
      <c r="M95" s="218" t="s">
        <v>35</v>
      </c>
      <c r="N95" s="219" t="s">
        <v>48</v>
      </c>
      <c r="O95" s="76"/>
      <c r="P95" s="220">
        <f>O95*H95</f>
        <v>0</v>
      </c>
      <c r="Q95" s="220">
        <v>0.00035</v>
      </c>
      <c r="R95" s="220">
        <f>Q95*H95</f>
        <v>0.0070000000000000001</v>
      </c>
      <c r="S95" s="220">
        <v>0</v>
      </c>
      <c r="T95" s="221">
        <f>S95*H95</f>
        <v>0</v>
      </c>
      <c r="AR95" s="14" t="s">
        <v>397</v>
      </c>
      <c r="AT95" s="14" t="s">
        <v>135</v>
      </c>
      <c r="AU95" s="14" t="s">
        <v>83</v>
      </c>
      <c r="AY95" s="14" t="s">
        <v>134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4" t="s">
        <v>140</v>
      </c>
      <c r="BK95" s="222">
        <f>ROUND(I95*H95,2)</f>
        <v>0</v>
      </c>
      <c r="BL95" s="14" t="s">
        <v>256</v>
      </c>
      <c r="BM95" s="14" t="s">
        <v>932</v>
      </c>
    </row>
    <row r="96" s="1" customFormat="1" ht="16.5" customHeight="1">
      <c r="B96" s="35"/>
      <c r="C96" s="223" t="s">
        <v>266</v>
      </c>
      <c r="D96" s="223" t="s">
        <v>182</v>
      </c>
      <c r="E96" s="224" t="s">
        <v>933</v>
      </c>
      <c r="F96" s="225" t="s">
        <v>934</v>
      </c>
      <c r="G96" s="226" t="s">
        <v>204</v>
      </c>
      <c r="H96" s="227">
        <v>4</v>
      </c>
      <c r="I96" s="228"/>
      <c r="J96" s="229">
        <f>ROUND(I96*H96,2)</f>
        <v>0</v>
      </c>
      <c r="K96" s="225" t="s">
        <v>918</v>
      </c>
      <c r="L96" s="40"/>
      <c r="M96" s="230" t="s">
        <v>35</v>
      </c>
      <c r="N96" s="231" t="s">
        <v>48</v>
      </c>
      <c r="O96" s="76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14" t="s">
        <v>256</v>
      </c>
      <c r="AT96" s="14" t="s">
        <v>182</v>
      </c>
      <c r="AU96" s="14" t="s">
        <v>83</v>
      </c>
      <c r="AY96" s="14" t="s">
        <v>134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4" t="s">
        <v>140</v>
      </c>
      <c r="BK96" s="222">
        <f>ROUND(I96*H96,2)</f>
        <v>0</v>
      </c>
      <c r="BL96" s="14" t="s">
        <v>256</v>
      </c>
      <c r="BM96" s="14" t="s">
        <v>935</v>
      </c>
    </row>
    <row r="97" s="1" customFormat="1">
      <c r="B97" s="35"/>
      <c r="C97" s="36"/>
      <c r="D97" s="234" t="s">
        <v>635</v>
      </c>
      <c r="E97" s="36"/>
      <c r="F97" s="235" t="s">
        <v>936</v>
      </c>
      <c r="G97" s="36"/>
      <c r="H97" s="36"/>
      <c r="I97" s="139"/>
      <c r="J97" s="36"/>
      <c r="K97" s="36"/>
      <c r="L97" s="40"/>
      <c r="M97" s="236"/>
      <c r="N97" s="76"/>
      <c r="O97" s="76"/>
      <c r="P97" s="76"/>
      <c r="Q97" s="76"/>
      <c r="R97" s="76"/>
      <c r="S97" s="76"/>
      <c r="T97" s="77"/>
      <c r="AT97" s="14" t="s">
        <v>635</v>
      </c>
      <c r="AU97" s="14" t="s">
        <v>83</v>
      </c>
    </row>
    <row r="98" s="1" customFormat="1" ht="16.5" customHeight="1">
      <c r="B98" s="35"/>
      <c r="C98" s="223" t="s">
        <v>272</v>
      </c>
      <c r="D98" s="223" t="s">
        <v>182</v>
      </c>
      <c r="E98" s="224" t="s">
        <v>937</v>
      </c>
      <c r="F98" s="225" t="s">
        <v>938</v>
      </c>
      <c r="G98" s="226" t="s">
        <v>204</v>
      </c>
      <c r="H98" s="227">
        <v>4</v>
      </c>
      <c r="I98" s="228"/>
      <c r="J98" s="229">
        <f>ROUND(I98*H98,2)</f>
        <v>0</v>
      </c>
      <c r="K98" s="225" t="s">
        <v>918</v>
      </c>
      <c r="L98" s="40"/>
      <c r="M98" s="230" t="s">
        <v>35</v>
      </c>
      <c r="N98" s="231" t="s">
        <v>48</v>
      </c>
      <c r="O98" s="76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14" t="s">
        <v>256</v>
      </c>
      <c r="AT98" s="14" t="s">
        <v>182</v>
      </c>
      <c r="AU98" s="14" t="s">
        <v>83</v>
      </c>
      <c r="AY98" s="14" t="s">
        <v>134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4" t="s">
        <v>140</v>
      </c>
      <c r="BK98" s="222">
        <f>ROUND(I98*H98,2)</f>
        <v>0</v>
      </c>
      <c r="BL98" s="14" t="s">
        <v>256</v>
      </c>
      <c r="BM98" s="14" t="s">
        <v>939</v>
      </c>
    </row>
    <row r="99" s="1" customFormat="1">
      <c r="B99" s="35"/>
      <c r="C99" s="36"/>
      <c r="D99" s="234" t="s">
        <v>635</v>
      </c>
      <c r="E99" s="36"/>
      <c r="F99" s="235" t="s">
        <v>936</v>
      </c>
      <c r="G99" s="36"/>
      <c r="H99" s="36"/>
      <c r="I99" s="139"/>
      <c r="J99" s="36"/>
      <c r="K99" s="36"/>
      <c r="L99" s="40"/>
      <c r="M99" s="236"/>
      <c r="N99" s="76"/>
      <c r="O99" s="76"/>
      <c r="P99" s="76"/>
      <c r="Q99" s="76"/>
      <c r="R99" s="76"/>
      <c r="S99" s="76"/>
      <c r="T99" s="77"/>
      <c r="AT99" s="14" t="s">
        <v>635</v>
      </c>
      <c r="AU99" s="14" t="s">
        <v>83</v>
      </c>
    </row>
    <row r="100" s="1" customFormat="1" ht="16.5" customHeight="1">
      <c r="B100" s="35"/>
      <c r="C100" s="223" t="s">
        <v>81</v>
      </c>
      <c r="D100" s="223" t="s">
        <v>182</v>
      </c>
      <c r="E100" s="224" t="s">
        <v>940</v>
      </c>
      <c r="F100" s="225" t="s">
        <v>941</v>
      </c>
      <c r="G100" s="226" t="s">
        <v>942</v>
      </c>
      <c r="H100" s="227">
        <v>1.5540000000000001</v>
      </c>
      <c r="I100" s="228"/>
      <c r="J100" s="229">
        <f>ROUND(I100*H100,2)</f>
        <v>0</v>
      </c>
      <c r="K100" s="225" t="s">
        <v>918</v>
      </c>
      <c r="L100" s="40"/>
      <c r="M100" s="230" t="s">
        <v>35</v>
      </c>
      <c r="N100" s="231" t="s">
        <v>48</v>
      </c>
      <c r="O100" s="76"/>
      <c r="P100" s="220">
        <f>O100*H100</f>
        <v>0</v>
      </c>
      <c r="Q100" s="220">
        <v>0.0088000000000000005</v>
      </c>
      <c r="R100" s="220">
        <f>Q100*H100</f>
        <v>0.013675200000000002</v>
      </c>
      <c r="S100" s="220">
        <v>0</v>
      </c>
      <c r="T100" s="221">
        <f>S100*H100</f>
        <v>0</v>
      </c>
      <c r="AR100" s="14" t="s">
        <v>81</v>
      </c>
      <c r="AT100" s="14" t="s">
        <v>182</v>
      </c>
      <c r="AU100" s="14" t="s">
        <v>83</v>
      </c>
      <c r="AY100" s="14" t="s">
        <v>134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4" t="s">
        <v>140</v>
      </c>
      <c r="BK100" s="222">
        <f>ROUND(I100*H100,2)</f>
        <v>0</v>
      </c>
      <c r="BL100" s="14" t="s">
        <v>81</v>
      </c>
      <c r="BM100" s="14" t="s">
        <v>943</v>
      </c>
    </row>
    <row r="101" s="1" customFormat="1">
      <c r="B101" s="35"/>
      <c r="C101" s="36"/>
      <c r="D101" s="234" t="s">
        <v>635</v>
      </c>
      <c r="E101" s="36"/>
      <c r="F101" s="235" t="s">
        <v>944</v>
      </c>
      <c r="G101" s="36"/>
      <c r="H101" s="36"/>
      <c r="I101" s="139"/>
      <c r="J101" s="36"/>
      <c r="K101" s="36"/>
      <c r="L101" s="40"/>
      <c r="M101" s="236"/>
      <c r="N101" s="76"/>
      <c r="O101" s="76"/>
      <c r="P101" s="76"/>
      <c r="Q101" s="76"/>
      <c r="R101" s="76"/>
      <c r="S101" s="76"/>
      <c r="T101" s="77"/>
      <c r="AT101" s="14" t="s">
        <v>635</v>
      </c>
      <c r="AU101" s="14" t="s">
        <v>83</v>
      </c>
    </row>
    <row r="102" s="1" customFormat="1" ht="33.75" customHeight="1">
      <c r="B102" s="35"/>
      <c r="C102" s="223" t="s">
        <v>83</v>
      </c>
      <c r="D102" s="223" t="s">
        <v>182</v>
      </c>
      <c r="E102" s="224" t="s">
        <v>945</v>
      </c>
      <c r="F102" s="225" t="s">
        <v>946</v>
      </c>
      <c r="G102" s="226" t="s">
        <v>204</v>
      </c>
      <c r="H102" s="227">
        <v>5</v>
      </c>
      <c r="I102" s="228"/>
      <c r="J102" s="229">
        <f>ROUND(I102*H102,2)</f>
        <v>0</v>
      </c>
      <c r="K102" s="225" t="s">
        <v>918</v>
      </c>
      <c r="L102" s="40"/>
      <c r="M102" s="230" t="s">
        <v>35</v>
      </c>
      <c r="N102" s="231" t="s">
        <v>48</v>
      </c>
      <c r="O102" s="76"/>
      <c r="P102" s="220">
        <f>O102*H102</f>
        <v>0</v>
      </c>
      <c r="Q102" s="220">
        <v>0.112</v>
      </c>
      <c r="R102" s="220">
        <f>Q102*H102</f>
        <v>0.56000000000000005</v>
      </c>
      <c r="S102" s="220">
        <v>0</v>
      </c>
      <c r="T102" s="221">
        <f>S102*H102</f>
        <v>0</v>
      </c>
      <c r="AR102" s="14" t="s">
        <v>81</v>
      </c>
      <c r="AT102" s="14" t="s">
        <v>182</v>
      </c>
      <c r="AU102" s="14" t="s">
        <v>83</v>
      </c>
      <c r="AY102" s="14" t="s">
        <v>134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4" t="s">
        <v>140</v>
      </c>
      <c r="BK102" s="222">
        <f>ROUND(I102*H102,2)</f>
        <v>0</v>
      </c>
      <c r="BL102" s="14" t="s">
        <v>81</v>
      </c>
      <c r="BM102" s="14" t="s">
        <v>947</v>
      </c>
    </row>
    <row r="103" s="1" customFormat="1">
      <c r="B103" s="35"/>
      <c r="C103" s="36"/>
      <c r="D103" s="234" t="s">
        <v>635</v>
      </c>
      <c r="E103" s="36"/>
      <c r="F103" s="235" t="s">
        <v>948</v>
      </c>
      <c r="G103" s="36"/>
      <c r="H103" s="36"/>
      <c r="I103" s="139"/>
      <c r="J103" s="36"/>
      <c r="K103" s="36"/>
      <c r="L103" s="40"/>
      <c r="M103" s="236"/>
      <c r="N103" s="76"/>
      <c r="O103" s="76"/>
      <c r="P103" s="76"/>
      <c r="Q103" s="76"/>
      <c r="R103" s="76"/>
      <c r="S103" s="76"/>
      <c r="T103" s="77"/>
      <c r="AT103" s="14" t="s">
        <v>635</v>
      </c>
      <c r="AU103" s="14" t="s">
        <v>83</v>
      </c>
    </row>
    <row r="104" s="1" customFormat="1" ht="22.5" customHeight="1">
      <c r="B104" s="35"/>
      <c r="C104" s="223" t="s">
        <v>145</v>
      </c>
      <c r="D104" s="223" t="s">
        <v>182</v>
      </c>
      <c r="E104" s="224" t="s">
        <v>949</v>
      </c>
      <c r="F104" s="225" t="s">
        <v>950</v>
      </c>
      <c r="G104" s="226" t="s">
        <v>138</v>
      </c>
      <c r="H104" s="227">
        <v>450</v>
      </c>
      <c r="I104" s="228"/>
      <c r="J104" s="229">
        <f>ROUND(I104*H104,2)</f>
        <v>0</v>
      </c>
      <c r="K104" s="225" t="s">
        <v>918</v>
      </c>
      <c r="L104" s="40"/>
      <c r="M104" s="230" t="s">
        <v>35</v>
      </c>
      <c r="N104" s="231" t="s">
        <v>48</v>
      </c>
      <c r="O104" s="76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14" t="s">
        <v>81</v>
      </c>
      <c r="AT104" s="14" t="s">
        <v>182</v>
      </c>
      <c r="AU104" s="14" t="s">
        <v>83</v>
      </c>
      <c r="AY104" s="14" t="s">
        <v>134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4" t="s">
        <v>140</v>
      </c>
      <c r="BK104" s="222">
        <f>ROUND(I104*H104,2)</f>
        <v>0</v>
      </c>
      <c r="BL104" s="14" t="s">
        <v>81</v>
      </c>
      <c r="BM104" s="14" t="s">
        <v>951</v>
      </c>
    </row>
    <row r="105" s="1" customFormat="1">
      <c r="B105" s="35"/>
      <c r="C105" s="36"/>
      <c r="D105" s="234" t="s">
        <v>635</v>
      </c>
      <c r="E105" s="36"/>
      <c r="F105" s="235" t="s">
        <v>952</v>
      </c>
      <c r="G105" s="36"/>
      <c r="H105" s="36"/>
      <c r="I105" s="139"/>
      <c r="J105" s="36"/>
      <c r="K105" s="36"/>
      <c r="L105" s="40"/>
      <c r="M105" s="236"/>
      <c r="N105" s="76"/>
      <c r="O105" s="76"/>
      <c r="P105" s="76"/>
      <c r="Q105" s="76"/>
      <c r="R105" s="76"/>
      <c r="S105" s="76"/>
      <c r="T105" s="77"/>
      <c r="AT105" s="14" t="s">
        <v>635</v>
      </c>
      <c r="AU105" s="14" t="s">
        <v>83</v>
      </c>
    </row>
    <row r="106" s="1" customFormat="1" ht="22.5" customHeight="1">
      <c r="B106" s="35"/>
      <c r="C106" s="223" t="s">
        <v>140</v>
      </c>
      <c r="D106" s="223" t="s">
        <v>182</v>
      </c>
      <c r="E106" s="224" t="s">
        <v>953</v>
      </c>
      <c r="F106" s="225" t="s">
        <v>954</v>
      </c>
      <c r="G106" s="226" t="s">
        <v>955</v>
      </c>
      <c r="H106" s="227">
        <v>186</v>
      </c>
      <c r="I106" s="228"/>
      <c r="J106" s="229">
        <f>ROUND(I106*H106,2)</f>
        <v>0</v>
      </c>
      <c r="K106" s="225" t="s">
        <v>918</v>
      </c>
      <c r="L106" s="40"/>
      <c r="M106" s="230" t="s">
        <v>35</v>
      </c>
      <c r="N106" s="231" t="s">
        <v>48</v>
      </c>
      <c r="O106" s="76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14" t="s">
        <v>81</v>
      </c>
      <c r="AT106" s="14" t="s">
        <v>182</v>
      </c>
      <c r="AU106" s="14" t="s">
        <v>83</v>
      </c>
      <c r="AY106" s="14" t="s">
        <v>134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4" t="s">
        <v>140</v>
      </c>
      <c r="BK106" s="222">
        <f>ROUND(I106*H106,2)</f>
        <v>0</v>
      </c>
      <c r="BL106" s="14" t="s">
        <v>81</v>
      </c>
      <c r="BM106" s="14" t="s">
        <v>956</v>
      </c>
    </row>
    <row r="107" s="1" customFormat="1">
      <c r="B107" s="35"/>
      <c r="C107" s="36"/>
      <c r="D107" s="234" t="s">
        <v>635</v>
      </c>
      <c r="E107" s="36"/>
      <c r="F107" s="235" t="s">
        <v>957</v>
      </c>
      <c r="G107" s="36"/>
      <c r="H107" s="36"/>
      <c r="I107" s="139"/>
      <c r="J107" s="36"/>
      <c r="K107" s="36"/>
      <c r="L107" s="40"/>
      <c r="M107" s="236"/>
      <c r="N107" s="76"/>
      <c r="O107" s="76"/>
      <c r="P107" s="76"/>
      <c r="Q107" s="76"/>
      <c r="R107" s="76"/>
      <c r="S107" s="76"/>
      <c r="T107" s="77"/>
      <c r="AT107" s="14" t="s">
        <v>635</v>
      </c>
      <c r="AU107" s="14" t="s">
        <v>83</v>
      </c>
    </row>
    <row r="108" s="1" customFormat="1" ht="16.5" customHeight="1">
      <c r="B108" s="35"/>
      <c r="C108" s="223" t="s">
        <v>152</v>
      </c>
      <c r="D108" s="223" t="s">
        <v>182</v>
      </c>
      <c r="E108" s="224" t="s">
        <v>958</v>
      </c>
      <c r="F108" s="225" t="s">
        <v>959</v>
      </c>
      <c r="G108" s="226" t="s">
        <v>955</v>
      </c>
      <c r="H108" s="227">
        <v>186</v>
      </c>
      <c r="I108" s="228"/>
      <c r="J108" s="229">
        <f>ROUND(I108*H108,2)</f>
        <v>0</v>
      </c>
      <c r="K108" s="225" t="s">
        <v>918</v>
      </c>
      <c r="L108" s="40"/>
      <c r="M108" s="230" t="s">
        <v>35</v>
      </c>
      <c r="N108" s="231" t="s">
        <v>48</v>
      </c>
      <c r="O108" s="76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14" t="s">
        <v>81</v>
      </c>
      <c r="AT108" s="14" t="s">
        <v>182</v>
      </c>
      <c r="AU108" s="14" t="s">
        <v>83</v>
      </c>
      <c r="AY108" s="14" t="s">
        <v>134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4" t="s">
        <v>140</v>
      </c>
      <c r="BK108" s="222">
        <f>ROUND(I108*H108,2)</f>
        <v>0</v>
      </c>
      <c r="BL108" s="14" t="s">
        <v>81</v>
      </c>
      <c r="BM108" s="14" t="s">
        <v>960</v>
      </c>
    </row>
    <row r="109" s="1" customFormat="1">
      <c r="B109" s="35"/>
      <c r="C109" s="36"/>
      <c r="D109" s="234" t="s">
        <v>635</v>
      </c>
      <c r="E109" s="36"/>
      <c r="F109" s="235" t="s">
        <v>957</v>
      </c>
      <c r="G109" s="36"/>
      <c r="H109" s="36"/>
      <c r="I109" s="139"/>
      <c r="J109" s="36"/>
      <c r="K109" s="36"/>
      <c r="L109" s="40"/>
      <c r="M109" s="236"/>
      <c r="N109" s="76"/>
      <c r="O109" s="76"/>
      <c r="P109" s="76"/>
      <c r="Q109" s="76"/>
      <c r="R109" s="76"/>
      <c r="S109" s="76"/>
      <c r="T109" s="77"/>
      <c r="AT109" s="14" t="s">
        <v>635</v>
      </c>
      <c r="AU109" s="14" t="s">
        <v>83</v>
      </c>
    </row>
    <row r="110" s="1" customFormat="1" ht="22.5" customHeight="1">
      <c r="B110" s="35"/>
      <c r="C110" s="223" t="s">
        <v>156</v>
      </c>
      <c r="D110" s="223" t="s">
        <v>182</v>
      </c>
      <c r="E110" s="224" t="s">
        <v>961</v>
      </c>
      <c r="F110" s="225" t="s">
        <v>962</v>
      </c>
      <c r="G110" s="226" t="s">
        <v>955</v>
      </c>
      <c r="H110" s="227">
        <v>93</v>
      </c>
      <c r="I110" s="228"/>
      <c r="J110" s="229">
        <f>ROUND(I110*H110,2)</f>
        <v>0</v>
      </c>
      <c r="K110" s="225" t="s">
        <v>918</v>
      </c>
      <c r="L110" s="40"/>
      <c r="M110" s="230" t="s">
        <v>35</v>
      </c>
      <c r="N110" s="231" t="s">
        <v>48</v>
      </c>
      <c r="O110" s="76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AR110" s="14" t="s">
        <v>81</v>
      </c>
      <c r="AT110" s="14" t="s">
        <v>182</v>
      </c>
      <c r="AU110" s="14" t="s">
        <v>83</v>
      </c>
      <c r="AY110" s="14" t="s">
        <v>134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4" t="s">
        <v>140</v>
      </c>
      <c r="BK110" s="222">
        <f>ROUND(I110*H110,2)</f>
        <v>0</v>
      </c>
      <c r="BL110" s="14" t="s">
        <v>81</v>
      </c>
      <c r="BM110" s="14" t="s">
        <v>963</v>
      </c>
    </row>
    <row r="111" s="1" customFormat="1">
      <c r="B111" s="35"/>
      <c r="C111" s="36"/>
      <c r="D111" s="234" t="s">
        <v>635</v>
      </c>
      <c r="E111" s="36"/>
      <c r="F111" s="235" t="s">
        <v>957</v>
      </c>
      <c r="G111" s="36"/>
      <c r="H111" s="36"/>
      <c r="I111" s="139"/>
      <c r="J111" s="36"/>
      <c r="K111" s="36"/>
      <c r="L111" s="40"/>
      <c r="M111" s="236"/>
      <c r="N111" s="76"/>
      <c r="O111" s="76"/>
      <c r="P111" s="76"/>
      <c r="Q111" s="76"/>
      <c r="R111" s="76"/>
      <c r="S111" s="76"/>
      <c r="T111" s="77"/>
      <c r="AT111" s="14" t="s">
        <v>635</v>
      </c>
      <c r="AU111" s="14" t="s">
        <v>83</v>
      </c>
    </row>
    <row r="112" s="1" customFormat="1" ht="22.5" customHeight="1">
      <c r="B112" s="35"/>
      <c r="C112" s="223" t="s">
        <v>164</v>
      </c>
      <c r="D112" s="223" t="s">
        <v>182</v>
      </c>
      <c r="E112" s="224" t="s">
        <v>964</v>
      </c>
      <c r="F112" s="225" t="s">
        <v>965</v>
      </c>
      <c r="G112" s="226" t="s">
        <v>966</v>
      </c>
      <c r="H112" s="227">
        <v>10</v>
      </c>
      <c r="I112" s="228"/>
      <c r="J112" s="229">
        <f>ROUND(I112*H112,2)</f>
        <v>0</v>
      </c>
      <c r="K112" s="225" t="s">
        <v>918</v>
      </c>
      <c r="L112" s="40"/>
      <c r="M112" s="230" t="s">
        <v>35</v>
      </c>
      <c r="N112" s="231" t="s">
        <v>48</v>
      </c>
      <c r="O112" s="76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14" t="s">
        <v>256</v>
      </c>
      <c r="AT112" s="14" t="s">
        <v>182</v>
      </c>
      <c r="AU112" s="14" t="s">
        <v>83</v>
      </c>
      <c r="AY112" s="14" t="s">
        <v>134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4" t="s">
        <v>140</v>
      </c>
      <c r="BK112" s="222">
        <f>ROUND(I112*H112,2)</f>
        <v>0</v>
      </c>
      <c r="BL112" s="14" t="s">
        <v>256</v>
      </c>
      <c r="BM112" s="14" t="s">
        <v>967</v>
      </c>
    </row>
    <row r="113" s="1" customFormat="1">
      <c r="B113" s="35"/>
      <c r="C113" s="36"/>
      <c r="D113" s="234" t="s">
        <v>635</v>
      </c>
      <c r="E113" s="36"/>
      <c r="F113" s="235" t="s">
        <v>952</v>
      </c>
      <c r="G113" s="36"/>
      <c r="H113" s="36"/>
      <c r="I113" s="139"/>
      <c r="J113" s="36"/>
      <c r="K113" s="36"/>
      <c r="L113" s="40"/>
      <c r="M113" s="236"/>
      <c r="N113" s="76"/>
      <c r="O113" s="76"/>
      <c r="P113" s="76"/>
      <c r="Q113" s="76"/>
      <c r="R113" s="76"/>
      <c r="S113" s="76"/>
      <c r="T113" s="77"/>
      <c r="AT113" s="14" t="s">
        <v>635</v>
      </c>
      <c r="AU113" s="14" t="s">
        <v>83</v>
      </c>
    </row>
    <row r="114" s="1" customFormat="1" ht="22.5" customHeight="1">
      <c r="B114" s="35"/>
      <c r="C114" s="223" t="s">
        <v>229</v>
      </c>
      <c r="D114" s="223" t="s">
        <v>182</v>
      </c>
      <c r="E114" s="224" t="s">
        <v>968</v>
      </c>
      <c r="F114" s="225" t="s">
        <v>969</v>
      </c>
      <c r="G114" s="226" t="s">
        <v>138</v>
      </c>
      <c r="H114" s="227">
        <v>450</v>
      </c>
      <c r="I114" s="228"/>
      <c r="J114" s="229">
        <f>ROUND(I114*H114,2)</f>
        <v>0</v>
      </c>
      <c r="K114" s="225" t="s">
        <v>918</v>
      </c>
      <c r="L114" s="40"/>
      <c r="M114" s="230" t="s">
        <v>35</v>
      </c>
      <c r="N114" s="231" t="s">
        <v>48</v>
      </c>
      <c r="O114" s="76"/>
      <c r="P114" s="220">
        <f>O114*H114</f>
        <v>0</v>
      </c>
      <c r="Q114" s="220">
        <v>0.15614</v>
      </c>
      <c r="R114" s="220">
        <f>Q114*H114</f>
        <v>70.263000000000005</v>
      </c>
      <c r="S114" s="220">
        <v>0</v>
      </c>
      <c r="T114" s="221">
        <f>S114*H114</f>
        <v>0</v>
      </c>
      <c r="AR114" s="14" t="s">
        <v>256</v>
      </c>
      <c r="AT114" s="14" t="s">
        <v>182</v>
      </c>
      <c r="AU114" s="14" t="s">
        <v>83</v>
      </c>
      <c r="AY114" s="14" t="s">
        <v>134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4" t="s">
        <v>140</v>
      </c>
      <c r="BK114" s="222">
        <f>ROUND(I114*H114,2)</f>
        <v>0</v>
      </c>
      <c r="BL114" s="14" t="s">
        <v>256</v>
      </c>
      <c r="BM114" s="14" t="s">
        <v>970</v>
      </c>
    </row>
    <row r="115" s="1" customFormat="1">
      <c r="B115" s="35"/>
      <c r="C115" s="36"/>
      <c r="D115" s="234" t="s">
        <v>635</v>
      </c>
      <c r="E115" s="36"/>
      <c r="F115" s="235" t="s">
        <v>971</v>
      </c>
      <c r="G115" s="36"/>
      <c r="H115" s="36"/>
      <c r="I115" s="139"/>
      <c r="J115" s="36"/>
      <c r="K115" s="36"/>
      <c r="L115" s="40"/>
      <c r="M115" s="236"/>
      <c r="N115" s="76"/>
      <c r="O115" s="76"/>
      <c r="P115" s="76"/>
      <c r="Q115" s="76"/>
      <c r="R115" s="76"/>
      <c r="S115" s="76"/>
      <c r="T115" s="77"/>
      <c r="AT115" s="14" t="s">
        <v>635</v>
      </c>
      <c r="AU115" s="14" t="s">
        <v>83</v>
      </c>
    </row>
    <row r="116" s="1" customFormat="1" ht="22.5" customHeight="1">
      <c r="B116" s="35"/>
      <c r="C116" s="223" t="s">
        <v>245</v>
      </c>
      <c r="D116" s="223" t="s">
        <v>182</v>
      </c>
      <c r="E116" s="224" t="s">
        <v>972</v>
      </c>
      <c r="F116" s="225" t="s">
        <v>973</v>
      </c>
      <c r="G116" s="226" t="s">
        <v>138</v>
      </c>
      <c r="H116" s="227">
        <v>450</v>
      </c>
      <c r="I116" s="228"/>
      <c r="J116" s="229">
        <f>ROUND(I116*H116,2)</f>
        <v>0</v>
      </c>
      <c r="K116" s="225" t="s">
        <v>918</v>
      </c>
      <c r="L116" s="40"/>
      <c r="M116" s="230" t="s">
        <v>35</v>
      </c>
      <c r="N116" s="231" t="s">
        <v>48</v>
      </c>
      <c r="O116" s="76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14" t="s">
        <v>81</v>
      </c>
      <c r="AT116" s="14" t="s">
        <v>182</v>
      </c>
      <c r="AU116" s="14" t="s">
        <v>83</v>
      </c>
      <c r="AY116" s="14" t="s">
        <v>134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4" t="s">
        <v>140</v>
      </c>
      <c r="BK116" s="222">
        <f>ROUND(I116*H116,2)</f>
        <v>0</v>
      </c>
      <c r="BL116" s="14" t="s">
        <v>81</v>
      </c>
      <c r="BM116" s="14" t="s">
        <v>974</v>
      </c>
    </row>
    <row r="117" s="1" customFormat="1" ht="22.5" customHeight="1">
      <c r="B117" s="35"/>
      <c r="C117" s="223" t="s">
        <v>181</v>
      </c>
      <c r="D117" s="223" t="s">
        <v>182</v>
      </c>
      <c r="E117" s="224" t="s">
        <v>975</v>
      </c>
      <c r="F117" s="225" t="s">
        <v>976</v>
      </c>
      <c r="G117" s="226" t="s">
        <v>955</v>
      </c>
      <c r="H117" s="227">
        <v>186</v>
      </c>
      <c r="I117" s="228"/>
      <c r="J117" s="229">
        <f>ROUND(I117*H117,2)</f>
        <v>0</v>
      </c>
      <c r="K117" s="225" t="s">
        <v>918</v>
      </c>
      <c r="L117" s="40"/>
      <c r="M117" s="230" t="s">
        <v>35</v>
      </c>
      <c r="N117" s="231" t="s">
        <v>48</v>
      </c>
      <c r="O117" s="76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14" t="s">
        <v>81</v>
      </c>
      <c r="AT117" s="14" t="s">
        <v>182</v>
      </c>
      <c r="AU117" s="14" t="s">
        <v>83</v>
      </c>
      <c r="AY117" s="14" t="s">
        <v>134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4" t="s">
        <v>140</v>
      </c>
      <c r="BK117" s="222">
        <f>ROUND(I117*H117,2)</f>
        <v>0</v>
      </c>
      <c r="BL117" s="14" t="s">
        <v>81</v>
      </c>
      <c r="BM117" s="14" t="s">
        <v>977</v>
      </c>
    </row>
    <row r="118" s="1" customFormat="1">
      <c r="B118" s="35"/>
      <c r="C118" s="36"/>
      <c r="D118" s="234" t="s">
        <v>635</v>
      </c>
      <c r="E118" s="36"/>
      <c r="F118" s="235" t="s">
        <v>978</v>
      </c>
      <c r="G118" s="36"/>
      <c r="H118" s="36"/>
      <c r="I118" s="139"/>
      <c r="J118" s="36"/>
      <c r="K118" s="36"/>
      <c r="L118" s="40"/>
      <c r="M118" s="236"/>
      <c r="N118" s="76"/>
      <c r="O118" s="76"/>
      <c r="P118" s="76"/>
      <c r="Q118" s="76"/>
      <c r="R118" s="76"/>
      <c r="S118" s="76"/>
      <c r="T118" s="77"/>
      <c r="AT118" s="14" t="s">
        <v>635</v>
      </c>
      <c r="AU118" s="14" t="s">
        <v>83</v>
      </c>
    </row>
    <row r="119" s="1" customFormat="1" ht="22.5" customHeight="1">
      <c r="B119" s="35"/>
      <c r="C119" s="223" t="s">
        <v>186</v>
      </c>
      <c r="D119" s="223" t="s">
        <v>182</v>
      </c>
      <c r="E119" s="224" t="s">
        <v>979</v>
      </c>
      <c r="F119" s="225" t="s">
        <v>980</v>
      </c>
      <c r="G119" s="226" t="s">
        <v>138</v>
      </c>
      <c r="H119" s="227">
        <v>60</v>
      </c>
      <c r="I119" s="228"/>
      <c r="J119" s="229">
        <f>ROUND(I119*H119,2)</f>
        <v>0</v>
      </c>
      <c r="K119" s="225" t="s">
        <v>918</v>
      </c>
      <c r="L119" s="40"/>
      <c r="M119" s="230" t="s">
        <v>35</v>
      </c>
      <c r="N119" s="231" t="s">
        <v>48</v>
      </c>
      <c r="O119" s="76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14" t="s">
        <v>81</v>
      </c>
      <c r="AT119" s="14" t="s">
        <v>182</v>
      </c>
      <c r="AU119" s="14" t="s">
        <v>83</v>
      </c>
      <c r="AY119" s="14" t="s">
        <v>134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140</v>
      </c>
      <c r="BK119" s="222">
        <f>ROUND(I119*H119,2)</f>
        <v>0</v>
      </c>
      <c r="BL119" s="14" t="s">
        <v>81</v>
      </c>
      <c r="BM119" s="14" t="s">
        <v>981</v>
      </c>
    </row>
    <row r="120" s="1" customFormat="1">
      <c r="B120" s="35"/>
      <c r="C120" s="36"/>
      <c r="D120" s="234" t="s">
        <v>635</v>
      </c>
      <c r="E120" s="36"/>
      <c r="F120" s="235" t="s">
        <v>982</v>
      </c>
      <c r="G120" s="36"/>
      <c r="H120" s="36"/>
      <c r="I120" s="139"/>
      <c r="J120" s="36"/>
      <c r="K120" s="36"/>
      <c r="L120" s="40"/>
      <c r="M120" s="236"/>
      <c r="N120" s="76"/>
      <c r="O120" s="76"/>
      <c r="P120" s="76"/>
      <c r="Q120" s="76"/>
      <c r="R120" s="76"/>
      <c r="S120" s="76"/>
      <c r="T120" s="77"/>
      <c r="AT120" s="14" t="s">
        <v>635</v>
      </c>
      <c r="AU120" s="14" t="s">
        <v>83</v>
      </c>
    </row>
    <row r="121" s="1" customFormat="1" ht="16.5" customHeight="1">
      <c r="B121" s="35"/>
      <c r="C121" s="223" t="s">
        <v>206</v>
      </c>
      <c r="D121" s="223" t="s">
        <v>182</v>
      </c>
      <c r="E121" s="224" t="s">
        <v>983</v>
      </c>
      <c r="F121" s="225" t="s">
        <v>984</v>
      </c>
      <c r="G121" s="226" t="s">
        <v>204</v>
      </c>
      <c r="H121" s="227">
        <v>9</v>
      </c>
      <c r="I121" s="228"/>
      <c r="J121" s="229">
        <f>ROUND(I121*H121,2)</f>
        <v>0</v>
      </c>
      <c r="K121" s="225" t="s">
        <v>918</v>
      </c>
      <c r="L121" s="40"/>
      <c r="M121" s="230" t="s">
        <v>35</v>
      </c>
      <c r="N121" s="231" t="s">
        <v>48</v>
      </c>
      <c r="O121" s="76"/>
      <c r="P121" s="220">
        <f>O121*H121</f>
        <v>0</v>
      </c>
      <c r="Q121" s="220">
        <v>0.16058</v>
      </c>
      <c r="R121" s="220">
        <f>Q121*H121</f>
        <v>1.44522</v>
      </c>
      <c r="S121" s="220">
        <v>0</v>
      </c>
      <c r="T121" s="221">
        <f>S121*H121</f>
        <v>0</v>
      </c>
      <c r="AR121" s="14" t="s">
        <v>81</v>
      </c>
      <c r="AT121" s="14" t="s">
        <v>182</v>
      </c>
      <c r="AU121" s="14" t="s">
        <v>83</v>
      </c>
      <c r="AY121" s="14" t="s">
        <v>134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140</v>
      </c>
      <c r="BK121" s="222">
        <f>ROUND(I121*H121,2)</f>
        <v>0</v>
      </c>
      <c r="BL121" s="14" t="s">
        <v>81</v>
      </c>
      <c r="BM121" s="14" t="s">
        <v>985</v>
      </c>
    </row>
    <row r="122" s="1" customFormat="1">
      <c r="B122" s="35"/>
      <c r="C122" s="36"/>
      <c r="D122" s="234" t="s">
        <v>635</v>
      </c>
      <c r="E122" s="36"/>
      <c r="F122" s="235" t="s">
        <v>986</v>
      </c>
      <c r="G122" s="36"/>
      <c r="H122" s="36"/>
      <c r="I122" s="139"/>
      <c r="J122" s="36"/>
      <c r="K122" s="36"/>
      <c r="L122" s="40"/>
      <c r="M122" s="236"/>
      <c r="N122" s="76"/>
      <c r="O122" s="76"/>
      <c r="P122" s="76"/>
      <c r="Q122" s="76"/>
      <c r="R122" s="76"/>
      <c r="S122" s="76"/>
      <c r="T122" s="77"/>
      <c r="AT122" s="14" t="s">
        <v>635</v>
      </c>
      <c r="AU122" s="14" t="s">
        <v>83</v>
      </c>
    </row>
    <row r="123" s="1" customFormat="1" ht="16.5" customHeight="1">
      <c r="B123" s="35"/>
      <c r="C123" s="223" t="s">
        <v>214</v>
      </c>
      <c r="D123" s="223" t="s">
        <v>182</v>
      </c>
      <c r="E123" s="224" t="s">
        <v>987</v>
      </c>
      <c r="F123" s="225" t="s">
        <v>988</v>
      </c>
      <c r="G123" s="226" t="s">
        <v>922</v>
      </c>
      <c r="H123" s="227">
        <v>6</v>
      </c>
      <c r="I123" s="228"/>
      <c r="J123" s="229">
        <f>ROUND(I123*H123,2)</f>
        <v>0</v>
      </c>
      <c r="K123" s="225" t="s">
        <v>918</v>
      </c>
      <c r="L123" s="40"/>
      <c r="M123" s="230" t="s">
        <v>35</v>
      </c>
      <c r="N123" s="231" t="s">
        <v>48</v>
      </c>
      <c r="O123" s="76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14" t="s">
        <v>81</v>
      </c>
      <c r="AT123" s="14" t="s">
        <v>182</v>
      </c>
      <c r="AU123" s="14" t="s">
        <v>83</v>
      </c>
      <c r="AY123" s="14" t="s">
        <v>134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140</v>
      </c>
      <c r="BK123" s="222">
        <f>ROUND(I123*H123,2)</f>
        <v>0</v>
      </c>
      <c r="BL123" s="14" t="s">
        <v>81</v>
      </c>
      <c r="BM123" s="14" t="s">
        <v>989</v>
      </c>
    </row>
    <row r="124" s="1" customFormat="1">
      <c r="B124" s="35"/>
      <c r="C124" s="36"/>
      <c r="D124" s="234" t="s">
        <v>635</v>
      </c>
      <c r="E124" s="36"/>
      <c r="F124" s="235" t="s">
        <v>990</v>
      </c>
      <c r="G124" s="36"/>
      <c r="H124" s="36"/>
      <c r="I124" s="139"/>
      <c r="J124" s="36"/>
      <c r="K124" s="36"/>
      <c r="L124" s="40"/>
      <c r="M124" s="236"/>
      <c r="N124" s="76"/>
      <c r="O124" s="76"/>
      <c r="P124" s="76"/>
      <c r="Q124" s="76"/>
      <c r="R124" s="76"/>
      <c r="S124" s="76"/>
      <c r="T124" s="77"/>
      <c r="AT124" s="14" t="s">
        <v>635</v>
      </c>
      <c r="AU124" s="14" t="s">
        <v>83</v>
      </c>
    </row>
    <row r="125" s="1" customFormat="1" ht="22.5" customHeight="1">
      <c r="B125" s="35"/>
      <c r="C125" s="223" t="s">
        <v>218</v>
      </c>
      <c r="D125" s="223" t="s">
        <v>182</v>
      </c>
      <c r="E125" s="224" t="s">
        <v>991</v>
      </c>
      <c r="F125" s="225" t="s">
        <v>992</v>
      </c>
      <c r="G125" s="226" t="s">
        <v>922</v>
      </c>
      <c r="H125" s="227">
        <v>6</v>
      </c>
      <c r="I125" s="228"/>
      <c r="J125" s="229">
        <f>ROUND(I125*H125,2)</f>
        <v>0</v>
      </c>
      <c r="K125" s="225" t="s">
        <v>918</v>
      </c>
      <c r="L125" s="40"/>
      <c r="M125" s="230" t="s">
        <v>35</v>
      </c>
      <c r="N125" s="231" t="s">
        <v>48</v>
      </c>
      <c r="O125" s="76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14" t="s">
        <v>81</v>
      </c>
      <c r="AT125" s="14" t="s">
        <v>182</v>
      </c>
      <c r="AU125" s="14" t="s">
        <v>83</v>
      </c>
      <c r="AY125" s="14" t="s">
        <v>134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140</v>
      </c>
      <c r="BK125" s="222">
        <f>ROUND(I125*H125,2)</f>
        <v>0</v>
      </c>
      <c r="BL125" s="14" t="s">
        <v>81</v>
      </c>
      <c r="BM125" s="14" t="s">
        <v>993</v>
      </c>
    </row>
    <row r="126" s="1" customFormat="1">
      <c r="B126" s="35"/>
      <c r="C126" s="36"/>
      <c r="D126" s="234" t="s">
        <v>635</v>
      </c>
      <c r="E126" s="36"/>
      <c r="F126" s="235" t="s">
        <v>990</v>
      </c>
      <c r="G126" s="36"/>
      <c r="H126" s="36"/>
      <c r="I126" s="139"/>
      <c r="J126" s="36"/>
      <c r="K126" s="36"/>
      <c r="L126" s="40"/>
      <c r="M126" s="236"/>
      <c r="N126" s="76"/>
      <c r="O126" s="76"/>
      <c r="P126" s="76"/>
      <c r="Q126" s="76"/>
      <c r="R126" s="76"/>
      <c r="S126" s="76"/>
      <c r="T126" s="77"/>
      <c r="AT126" s="14" t="s">
        <v>635</v>
      </c>
      <c r="AU126" s="14" t="s">
        <v>83</v>
      </c>
    </row>
    <row r="127" s="1" customFormat="1" ht="22.5" customHeight="1">
      <c r="B127" s="35"/>
      <c r="C127" s="223" t="s">
        <v>225</v>
      </c>
      <c r="D127" s="223" t="s">
        <v>182</v>
      </c>
      <c r="E127" s="224" t="s">
        <v>994</v>
      </c>
      <c r="F127" s="225" t="s">
        <v>995</v>
      </c>
      <c r="G127" s="226" t="s">
        <v>922</v>
      </c>
      <c r="H127" s="227">
        <v>6</v>
      </c>
      <c r="I127" s="228"/>
      <c r="J127" s="229">
        <f>ROUND(I127*H127,2)</f>
        <v>0</v>
      </c>
      <c r="K127" s="225" t="s">
        <v>918</v>
      </c>
      <c r="L127" s="40"/>
      <c r="M127" s="230" t="s">
        <v>35</v>
      </c>
      <c r="N127" s="231" t="s">
        <v>48</v>
      </c>
      <c r="O127" s="76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14" t="s">
        <v>81</v>
      </c>
      <c r="AT127" s="14" t="s">
        <v>182</v>
      </c>
      <c r="AU127" s="14" t="s">
        <v>83</v>
      </c>
      <c r="AY127" s="14" t="s">
        <v>134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140</v>
      </c>
      <c r="BK127" s="222">
        <f>ROUND(I127*H127,2)</f>
        <v>0</v>
      </c>
      <c r="BL127" s="14" t="s">
        <v>81</v>
      </c>
      <c r="BM127" s="14" t="s">
        <v>996</v>
      </c>
    </row>
    <row r="128" s="1" customFormat="1">
      <c r="B128" s="35"/>
      <c r="C128" s="36"/>
      <c r="D128" s="234" t="s">
        <v>635</v>
      </c>
      <c r="E128" s="36"/>
      <c r="F128" s="235" t="s">
        <v>997</v>
      </c>
      <c r="G128" s="36"/>
      <c r="H128" s="36"/>
      <c r="I128" s="139"/>
      <c r="J128" s="36"/>
      <c r="K128" s="36"/>
      <c r="L128" s="40"/>
      <c r="M128" s="236"/>
      <c r="N128" s="76"/>
      <c r="O128" s="76"/>
      <c r="P128" s="76"/>
      <c r="Q128" s="76"/>
      <c r="R128" s="76"/>
      <c r="S128" s="76"/>
      <c r="T128" s="77"/>
      <c r="AT128" s="14" t="s">
        <v>635</v>
      </c>
      <c r="AU128" s="14" t="s">
        <v>83</v>
      </c>
    </row>
    <row r="129" s="11" customFormat="1" ht="25.92" customHeight="1">
      <c r="B129" s="196"/>
      <c r="C129" s="197"/>
      <c r="D129" s="198" t="s">
        <v>74</v>
      </c>
      <c r="E129" s="199" t="s">
        <v>998</v>
      </c>
      <c r="F129" s="199" t="s">
        <v>999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SUM(P130:P133)</f>
        <v>0</v>
      </c>
      <c r="Q129" s="204"/>
      <c r="R129" s="205">
        <f>SUM(R130:R133)</f>
        <v>0</v>
      </c>
      <c r="S129" s="204"/>
      <c r="T129" s="206">
        <f>SUM(T130:T133)</f>
        <v>0</v>
      </c>
      <c r="AR129" s="207" t="s">
        <v>140</v>
      </c>
      <c r="AT129" s="208" t="s">
        <v>74</v>
      </c>
      <c r="AU129" s="208" t="s">
        <v>75</v>
      </c>
      <c r="AY129" s="207" t="s">
        <v>134</v>
      </c>
      <c r="BK129" s="209">
        <f>SUM(BK130:BK133)</f>
        <v>0</v>
      </c>
    </row>
    <row r="130" s="1" customFormat="1" ht="16.5" customHeight="1">
      <c r="B130" s="35"/>
      <c r="C130" s="223" t="s">
        <v>190</v>
      </c>
      <c r="D130" s="223" t="s">
        <v>182</v>
      </c>
      <c r="E130" s="224" t="s">
        <v>1000</v>
      </c>
      <c r="F130" s="225" t="s">
        <v>1001</v>
      </c>
      <c r="G130" s="226" t="s">
        <v>732</v>
      </c>
      <c r="H130" s="227">
        <v>95</v>
      </c>
      <c r="I130" s="228"/>
      <c r="J130" s="229">
        <f>ROUND(I130*H130,2)</f>
        <v>0</v>
      </c>
      <c r="K130" s="225" t="s">
        <v>918</v>
      </c>
      <c r="L130" s="40"/>
      <c r="M130" s="230" t="s">
        <v>35</v>
      </c>
      <c r="N130" s="231" t="s">
        <v>48</v>
      </c>
      <c r="O130" s="76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14" t="s">
        <v>81</v>
      </c>
      <c r="AT130" s="14" t="s">
        <v>182</v>
      </c>
      <c r="AU130" s="14" t="s">
        <v>81</v>
      </c>
      <c r="AY130" s="14" t="s">
        <v>134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140</v>
      </c>
      <c r="BK130" s="222">
        <f>ROUND(I130*H130,2)</f>
        <v>0</v>
      </c>
      <c r="BL130" s="14" t="s">
        <v>81</v>
      </c>
      <c r="BM130" s="14" t="s">
        <v>1002</v>
      </c>
    </row>
    <row r="131" s="1" customFormat="1" ht="22.5" customHeight="1">
      <c r="B131" s="35"/>
      <c r="C131" s="223" t="s">
        <v>194</v>
      </c>
      <c r="D131" s="223" t="s">
        <v>182</v>
      </c>
      <c r="E131" s="224" t="s">
        <v>1003</v>
      </c>
      <c r="F131" s="225" t="s">
        <v>1004</v>
      </c>
      <c r="G131" s="226" t="s">
        <v>732</v>
      </c>
      <c r="H131" s="227">
        <v>65</v>
      </c>
      <c r="I131" s="228"/>
      <c r="J131" s="229">
        <f>ROUND(I131*H131,2)</f>
        <v>0</v>
      </c>
      <c r="K131" s="225" t="s">
        <v>918</v>
      </c>
      <c r="L131" s="40"/>
      <c r="M131" s="230" t="s">
        <v>35</v>
      </c>
      <c r="N131" s="231" t="s">
        <v>48</v>
      </c>
      <c r="O131" s="76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14" t="s">
        <v>81</v>
      </c>
      <c r="AT131" s="14" t="s">
        <v>182</v>
      </c>
      <c r="AU131" s="14" t="s">
        <v>81</v>
      </c>
      <c r="AY131" s="14" t="s">
        <v>134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140</v>
      </c>
      <c r="BK131" s="222">
        <f>ROUND(I131*H131,2)</f>
        <v>0</v>
      </c>
      <c r="BL131" s="14" t="s">
        <v>81</v>
      </c>
      <c r="BM131" s="14" t="s">
        <v>1005</v>
      </c>
    </row>
    <row r="132" s="1" customFormat="1" ht="16.5" customHeight="1">
      <c r="B132" s="35"/>
      <c r="C132" s="223" t="s">
        <v>8</v>
      </c>
      <c r="D132" s="223" t="s">
        <v>182</v>
      </c>
      <c r="E132" s="224" t="s">
        <v>1006</v>
      </c>
      <c r="F132" s="225" t="s">
        <v>1007</v>
      </c>
      <c r="G132" s="226" t="s">
        <v>732</v>
      </c>
      <c r="H132" s="227">
        <v>45</v>
      </c>
      <c r="I132" s="228"/>
      <c r="J132" s="229">
        <f>ROUND(I132*H132,2)</f>
        <v>0</v>
      </c>
      <c r="K132" s="225" t="s">
        <v>918</v>
      </c>
      <c r="L132" s="40"/>
      <c r="M132" s="230" t="s">
        <v>35</v>
      </c>
      <c r="N132" s="231" t="s">
        <v>48</v>
      </c>
      <c r="O132" s="76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14" t="s">
        <v>81</v>
      </c>
      <c r="AT132" s="14" t="s">
        <v>182</v>
      </c>
      <c r="AU132" s="14" t="s">
        <v>81</v>
      </c>
      <c r="AY132" s="14" t="s">
        <v>134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140</v>
      </c>
      <c r="BK132" s="222">
        <f>ROUND(I132*H132,2)</f>
        <v>0</v>
      </c>
      <c r="BL132" s="14" t="s">
        <v>81</v>
      </c>
      <c r="BM132" s="14" t="s">
        <v>1008</v>
      </c>
    </row>
    <row r="133" s="1" customFormat="1" ht="16.5" customHeight="1">
      <c r="B133" s="35"/>
      <c r="C133" s="223" t="s">
        <v>201</v>
      </c>
      <c r="D133" s="223" t="s">
        <v>182</v>
      </c>
      <c r="E133" s="224" t="s">
        <v>1009</v>
      </c>
      <c r="F133" s="225" t="s">
        <v>1010</v>
      </c>
      <c r="G133" s="226" t="s">
        <v>732</v>
      </c>
      <c r="H133" s="227">
        <v>80</v>
      </c>
      <c r="I133" s="228"/>
      <c r="J133" s="229">
        <f>ROUND(I133*H133,2)</f>
        <v>0</v>
      </c>
      <c r="K133" s="225" t="s">
        <v>918</v>
      </c>
      <c r="L133" s="40"/>
      <c r="M133" s="237" t="s">
        <v>35</v>
      </c>
      <c r="N133" s="238" t="s">
        <v>48</v>
      </c>
      <c r="O133" s="239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AR133" s="14" t="s">
        <v>81</v>
      </c>
      <c r="AT133" s="14" t="s">
        <v>182</v>
      </c>
      <c r="AU133" s="14" t="s">
        <v>81</v>
      </c>
      <c r="AY133" s="14" t="s">
        <v>134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140</v>
      </c>
      <c r="BK133" s="222">
        <f>ROUND(I133*H133,2)</f>
        <v>0</v>
      </c>
      <c r="BL133" s="14" t="s">
        <v>81</v>
      </c>
      <c r="BM133" s="14" t="s">
        <v>1011</v>
      </c>
    </row>
    <row r="134" s="1" customFormat="1" ht="6.96" customHeight="1">
      <c r="B134" s="54"/>
      <c r="C134" s="55"/>
      <c r="D134" s="55"/>
      <c r="E134" s="55"/>
      <c r="F134" s="55"/>
      <c r="G134" s="55"/>
      <c r="H134" s="55"/>
      <c r="I134" s="163"/>
      <c r="J134" s="55"/>
      <c r="K134" s="55"/>
      <c r="L134" s="40"/>
    </row>
  </sheetData>
  <sheetProtection sheet="1" autoFilter="0" formatColumns="0" formatRows="0" objects="1" scenarios="1" spinCount="100000" saltValue="aJNl1Y7twXtq/szm7hELvS6PlQinKHp5d+YBocBBI7SzTPsUGUZjn3qPdgEcZ1gzy95hOT+qcWyU0n6Py/jQDQ==" hashValue="XCW6YiX38pqGlnhs6vTraElk/mbVlfboYpmVm8f+cuhYjpw5qmfvN45YLACVRKO+lR/z+G5MCJQXFAk0u/ZOjQ==" algorithmName="SHA-512" password="CC35"/>
  <autoFilter ref="C87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97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98</v>
      </c>
      <c r="L4" s="17"/>
      <c r="M4" s="21" t="s">
        <v>10</v>
      </c>
      <c r="AT4" s="14" t="s">
        <v>36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PZS v km 206,160 v úseku Žatec - Lišany u Žatce</v>
      </c>
      <c r="F7" s="137"/>
      <c r="G7" s="137"/>
      <c r="H7" s="137"/>
      <c r="L7" s="17"/>
    </row>
    <row r="8" ht="12" customHeight="1">
      <c r="B8" s="17"/>
      <c r="D8" s="137" t="s">
        <v>99</v>
      </c>
      <c r="L8" s="17"/>
    </row>
    <row r="9" s="1" customFormat="1" ht="16.5" customHeight="1">
      <c r="B9" s="40"/>
      <c r="E9" s="138" t="s">
        <v>100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101</v>
      </c>
      <c r="I10" s="139"/>
      <c r="L10" s="40"/>
    </row>
    <row r="11" s="1" customFormat="1" ht="36.96" customHeight="1">
      <c r="B11" s="40"/>
      <c r="E11" s="140" t="s">
        <v>1012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21</v>
      </c>
      <c r="L13" s="40"/>
    </row>
    <row r="14" s="1" customFormat="1" ht="12" customHeight="1">
      <c r="B14" s="40"/>
      <c r="D14" s="137" t="s">
        <v>22</v>
      </c>
      <c r="F14" s="14" t="s">
        <v>23</v>
      </c>
      <c r="I14" s="141" t="s">
        <v>24</v>
      </c>
      <c r="J14" s="142" t="str">
        <f>'Rekapitulace stavby'!AN8</f>
        <v>1. 3. 2019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26</v>
      </c>
      <c r="I16" s="141" t="s">
        <v>27</v>
      </c>
      <c r="J16" s="14" t="s">
        <v>28</v>
      </c>
      <c r="L16" s="40"/>
    </row>
    <row r="17" s="1" customFormat="1" ht="18" customHeight="1">
      <c r="B17" s="40"/>
      <c r="E17" s="14" t="s">
        <v>29</v>
      </c>
      <c r="I17" s="141" t="s">
        <v>30</v>
      </c>
      <c r="J17" s="14" t="s">
        <v>31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32</v>
      </c>
      <c r="I19" s="141" t="s">
        <v>27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30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34</v>
      </c>
      <c r="I22" s="141" t="s">
        <v>27</v>
      </c>
      <c r="J22" s="14" t="s">
        <v>35</v>
      </c>
      <c r="L22" s="40"/>
    </row>
    <row r="23" s="1" customFormat="1" ht="18" customHeight="1">
      <c r="B23" s="40"/>
      <c r="E23" s="14" t="s">
        <v>23</v>
      </c>
      <c r="I23" s="141" t="s">
        <v>30</v>
      </c>
      <c r="J23" s="14" t="s">
        <v>35</v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37</v>
      </c>
      <c r="I25" s="141" t="s">
        <v>27</v>
      </c>
      <c r="J25" s="14" t="s">
        <v>35</v>
      </c>
      <c r="L25" s="40"/>
    </row>
    <row r="26" s="1" customFormat="1" ht="18" customHeight="1">
      <c r="B26" s="40"/>
      <c r="E26" s="14" t="s">
        <v>38</v>
      </c>
      <c r="I26" s="141" t="s">
        <v>30</v>
      </c>
      <c r="J26" s="14" t="s">
        <v>35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39</v>
      </c>
      <c r="I28" s="139"/>
      <c r="L28" s="40"/>
    </row>
    <row r="29" s="7" customFormat="1" ht="16.5" customHeight="1">
      <c r="B29" s="143"/>
      <c r="E29" s="144" t="s">
        <v>35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41</v>
      </c>
      <c r="I32" s="139"/>
      <c r="J32" s="148">
        <f>ROUND(J89,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43</v>
      </c>
      <c r="I34" s="150" t="s">
        <v>42</v>
      </c>
      <c r="J34" s="149" t="s">
        <v>44</v>
      </c>
      <c r="L34" s="40"/>
    </row>
    <row r="35" hidden="1" s="1" customFormat="1" ht="14.4" customHeight="1">
      <c r="B35" s="40"/>
      <c r="D35" s="137" t="s">
        <v>45</v>
      </c>
      <c r="E35" s="137" t="s">
        <v>46</v>
      </c>
      <c r="F35" s="151">
        <f>ROUND((SUM(BE89:BE99)),  2)</f>
        <v>0</v>
      </c>
      <c r="I35" s="152">
        <v>0.20999999999999999</v>
      </c>
      <c r="J35" s="151">
        <f>ROUND(((SUM(BE89:BE99))*I35),  2)</f>
        <v>0</v>
      </c>
      <c r="L35" s="40"/>
    </row>
    <row r="36" hidden="1" s="1" customFormat="1" ht="14.4" customHeight="1">
      <c r="B36" s="40"/>
      <c r="E36" s="137" t="s">
        <v>47</v>
      </c>
      <c r="F36" s="151">
        <f>ROUND((SUM(BF89:BF99)),  2)</f>
        <v>0</v>
      </c>
      <c r="I36" s="152">
        <v>0.14999999999999999</v>
      </c>
      <c r="J36" s="151">
        <f>ROUND(((SUM(BF89:BF99))*I36),  2)</f>
        <v>0</v>
      </c>
      <c r="L36" s="40"/>
    </row>
    <row r="37" s="1" customFormat="1" ht="14.4" customHeight="1">
      <c r="B37" s="40"/>
      <c r="D37" s="137" t="s">
        <v>45</v>
      </c>
      <c r="E37" s="137" t="s">
        <v>48</v>
      </c>
      <c r="F37" s="151">
        <f>ROUND((SUM(BG89:BG99)),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49</v>
      </c>
      <c r="F38" s="151">
        <f>ROUND((SUM(BH89:BH99)),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50</v>
      </c>
      <c r="F39" s="151">
        <f>ROUND((SUM(BI89:BI99)),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51</v>
      </c>
      <c r="E41" s="155"/>
      <c r="F41" s="155"/>
      <c r="G41" s="156" t="s">
        <v>52</v>
      </c>
      <c r="H41" s="157" t="s">
        <v>53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103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PZS v km 206,160 v úseku Žatec - Lišany u Žatce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99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100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101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03 - VRN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22</v>
      </c>
      <c r="D56" s="36"/>
      <c r="E56" s="36"/>
      <c r="F56" s="24" t="str">
        <f>F14</f>
        <v xml:space="preserve"> </v>
      </c>
      <c r="G56" s="36"/>
      <c r="H56" s="36"/>
      <c r="I56" s="141" t="s">
        <v>24</v>
      </c>
      <c r="J56" s="64" t="str">
        <f>IF(J14="","",J14)</f>
        <v>1. 3. 2019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26</v>
      </c>
      <c r="D58" s="36"/>
      <c r="E58" s="36"/>
      <c r="F58" s="24" t="str">
        <f>E17</f>
        <v>Správa železniční dopravní cesty,státní organizace</v>
      </c>
      <c r="G58" s="36"/>
      <c r="H58" s="36"/>
      <c r="I58" s="141" t="s">
        <v>34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32</v>
      </c>
      <c r="D59" s="36"/>
      <c r="E59" s="36"/>
      <c r="F59" s="24" t="str">
        <f>IF(E20="","",E20)</f>
        <v>Vyplň údaj</v>
      </c>
      <c r="G59" s="36"/>
      <c r="H59" s="36"/>
      <c r="I59" s="141" t="s">
        <v>37</v>
      </c>
      <c r="J59" s="33" t="str">
        <f>E26</f>
        <v>Žitný David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104</v>
      </c>
      <c r="D61" s="169"/>
      <c r="E61" s="169"/>
      <c r="F61" s="169"/>
      <c r="G61" s="169"/>
      <c r="H61" s="169"/>
      <c r="I61" s="170"/>
      <c r="J61" s="171" t="s">
        <v>105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73</v>
      </c>
      <c r="D63" s="36"/>
      <c r="E63" s="36"/>
      <c r="F63" s="36"/>
      <c r="G63" s="36"/>
      <c r="H63" s="36"/>
      <c r="I63" s="139"/>
      <c r="J63" s="94">
        <f>J89</f>
        <v>0</v>
      </c>
      <c r="K63" s="36"/>
      <c r="L63" s="40"/>
      <c r="AU63" s="14" t="s">
        <v>106</v>
      </c>
    </row>
    <row r="64" s="8" customFormat="1" ht="24.96" customHeight="1">
      <c r="B64" s="173"/>
      <c r="C64" s="174"/>
      <c r="D64" s="175" t="s">
        <v>1013</v>
      </c>
      <c r="E64" s="176"/>
      <c r="F64" s="176"/>
      <c r="G64" s="176"/>
      <c r="H64" s="176"/>
      <c r="I64" s="177"/>
      <c r="J64" s="178">
        <f>J90</f>
        <v>0</v>
      </c>
      <c r="K64" s="174"/>
      <c r="L64" s="179"/>
    </row>
    <row r="65" s="9" customFormat="1" ht="19.92" customHeight="1">
      <c r="B65" s="180"/>
      <c r="C65" s="118"/>
      <c r="D65" s="181" t="s">
        <v>1014</v>
      </c>
      <c r="E65" s="182"/>
      <c r="F65" s="182"/>
      <c r="G65" s="182"/>
      <c r="H65" s="182"/>
      <c r="I65" s="183"/>
      <c r="J65" s="184">
        <f>J91</f>
        <v>0</v>
      </c>
      <c r="K65" s="118"/>
      <c r="L65" s="185"/>
    </row>
    <row r="66" s="9" customFormat="1" ht="19.92" customHeight="1">
      <c r="B66" s="180"/>
      <c r="C66" s="118"/>
      <c r="D66" s="181" t="s">
        <v>1015</v>
      </c>
      <c r="E66" s="182"/>
      <c r="F66" s="182"/>
      <c r="G66" s="182"/>
      <c r="H66" s="182"/>
      <c r="I66" s="183"/>
      <c r="J66" s="184">
        <f>J96</f>
        <v>0</v>
      </c>
      <c r="K66" s="118"/>
      <c r="L66" s="185"/>
    </row>
    <row r="67" s="9" customFormat="1" ht="19.92" customHeight="1">
      <c r="B67" s="180"/>
      <c r="C67" s="118"/>
      <c r="D67" s="181" t="s">
        <v>1016</v>
      </c>
      <c r="E67" s="182"/>
      <c r="F67" s="182"/>
      <c r="G67" s="182"/>
      <c r="H67" s="182"/>
      <c r="I67" s="183"/>
      <c r="J67" s="184">
        <f>J98</f>
        <v>0</v>
      </c>
      <c r="K67" s="118"/>
      <c r="L67" s="185"/>
    </row>
    <row r="68" s="1" customFormat="1" ht="21.84" customHeight="1">
      <c r="B68" s="35"/>
      <c r="C68" s="36"/>
      <c r="D68" s="36"/>
      <c r="E68" s="36"/>
      <c r="F68" s="36"/>
      <c r="G68" s="36"/>
      <c r="H68" s="36"/>
      <c r="I68" s="139"/>
      <c r="J68" s="36"/>
      <c r="K68" s="36"/>
      <c r="L68" s="40"/>
    </row>
    <row r="69" s="1" customFormat="1" ht="6.96" customHeight="1">
      <c r="B69" s="54"/>
      <c r="C69" s="55"/>
      <c r="D69" s="55"/>
      <c r="E69" s="55"/>
      <c r="F69" s="55"/>
      <c r="G69" s="55"/>
      <c r="H69" s="55"/>
      <c r="I69" s="163"/>
      <c r="J69" s="55"/>
      <c r="K69" s="55"/>
      <c r="L69" s="40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66"/>
      <c r="J73" s="57"/>
      <c r="K73" s="57"/>
      <c r="L73" s="40"/>
    </row>
    <row r="74" s="1" customFormat="1" ht="24.96" customHeight="1">
      <c r="B74" s="35"/>
      <c r="C74" s="20" t="s">
        <v>119</v>
      </c>
      <c r="D74" s="36"/>
      <c r="E74" s="36"/>
      <c r="F74" s="36"/>
      <c r="G74" s="36"/>
      <c r="H74" s="36"/>
      <c r="I74" s="139"/>
      <c r="J74" s="36"/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39"/>
      <c r="J75" s="36"/>
      <c r="K75" s="36"/>
      <c r="L75" s="40"/>
    </row>
    <row r="76" s="1" customFormat="1" ht="12" customHeight="1">
      <c r="B76" s="35"/>
      <c r="C76" s="29" t="s">
        <v>16</v>
      </c>
      <c r="D76" s="36"/>
      <c r="E76" s="36"/>
      <c r="F76" s="36"/>
      <c r="G76" s="36"/>
      <c r="H76" s="36"/>
      <c r="I76" s="139"/>
      <c r="J76" s="36"/>
      <c r="K76" s="36"/>
      <c r="L76" s="40"/>
    </row>
    <row r="77" s="1" customFormat="1" ht="16.5" customHeight="1">
      <c r="B77" s="35"/>
      <c r="C77" s="36"/>
      <c r="D77" s="36"/>
      <c r="E77" s="167" t="str">
        <f>E7</f>
        <v>Oprava PZS v km 206,160 v úseku Žatec - Lišany u Žatce</v>
      </c>
      <c r="F77" s="29"/>
      <c r="G77" s="29"/>
      <c r="H77" s="29"/>
      <c r="I77" s="139"/>
      <c r="J77" s="36"/>
      <c r="K77" s="36"/>
      <c r="L77" s="40"/>
    </row>
    <row r="78" ht="12" customHeight="1">
      <c r="B78" s="18"/>
      <c r="C78" s="29" t="s">
        <v>99</v>
      </c>
      <c r="D78" s="19"/>
      <c r="E78" s="19"/>
      <c r="F78" s="19"/>
      <c r="G78" s="19"/>
      <c r="H78" s="19"/>
      <c r="I78" s="132"/>
      <c r="J78" s="19"/>
      <c r="K78" s="19"/>
      <c r="L78" s="17"/>
    </row>
    <row r="79" s="1" customFormat="1" ht="16.5" customHeight="1">
      <c r="B79" s="35"/>
      <c r="C79" s="36"/>
      <c r="D79" s="36"/>
      <c r="E79" s="167" t="s">
        <v>100</v>
      </c>
      <c r="F79" s="36"/>
      <c r="G79" s="36"/>
      <c r="H79" s="36"/>
      <c r="I79" s="139"/>
      <c r="J79" s="36"/>
      <c r="K79" s="36"/>
      <c r="L79" s="40"/>
    </row>
    <row r="80" s="1" customFormat="1" ht="12" customHeight="1">
      <c r="B80" s="35"/>
      <c r="C80" s="29" t="s">
        <v>101</v>
      </c>
      <c r="D80" s="36"/>
      <c r="E80" s="36"/>
      <c r="F80" s="36"/>
      <c r="G80" s="36"/>
      <c r="H80" s="36"/>
      <c r="I80" s="139"/>
      <c r="J80" s="36"/>
      <c r="K80" s="36"/>
      <c r="L80" s="40"/>
    </row>
    <row r="81" s="1" customFormat="1" ht="16.5" customHeight="1">
      <c r="B81" s="35"/>
      <c r="C81" s="36"/>
      <c r="D81" s="36"/>
      <c r="E81" s="61" t="str">
        <f>E11</f>
        <v>03 - VRN</v>
      </c>
      <c r="F81" s="36"/>
      <c r="G81" s="36"/>
      <c r="H81" s="36"/>
      <c r="I81" s="139"/>
      <c r="J81" s="36"/>
      <c r="K81" s="36"/>
      <c r="L81" s="40"/>
    </row>
    <row r="82" s="1" customFormat="1" ht="6.96" customHeight="1">
      <c r="B82" s="35"/>
      <c r="C82" s="36"/>
      <c r="D82" s="36"/>
      <c r="E82" s="36"/>
      <c r="F82" s="36"/>
      <c r="G82" s="36"/>
      <c r="H82" s="36"/>
      <c r="I82" s="139"/>
      <c r="J82" s="36"/>
      <c r="K82" s="36"/>
      <c r="L82" s="40"/>
    </row>
    <row r="83" s="1" customFormat="1" ht="12" customHeight="1">
      <c r="B83" s="35"/>
      <c r="C83" s="29" t="s">
        <v>22</v>
      </c>
      <c r="D83" s="36"/>
      <c r="E83" s="36"/>
      <c r="F83" s="24" t="str">
        <f>F14</f>
        <v xml:space="preserve"> </v>
      </c>
      <c r="G83" s="36"/>
      <c r="H83" s="36"/>
      <c r="I83" s="141" t="s">
        <v>24</v>
      </c>
      <c r="J83" s="64" t="str">
        <f>IF(J14="","",J14)</f>
        <v>1. 3. 2019</v>
      </c>
      <c r="K83" s="36"/>
      <c r="L83" s="40"/>
    </row>
    <row r="84" s="1" customFormat="1" ht="6.96" customHeight="1">
      <c r="B84" s="35"/>
      <c r="C84" s="36"/>
      <c r="D84" s="36"/>
      <c r="E84" s="36"/>
      <c r="F84" s="36"/>
      <c r="G84" s="36"/>
      <c r="H84" s="36"/>
      <c r="I84" s="139"/>
      <c r="J84" s="36"/>
      <c r="K84" s="36"/>
      <c r="L84" s="40"/>
    </row>
    <row r="85" s="1" customFormat="1" ht="13.65" customHeight="1">
      <c r="B85" s="35"/>
      <c r="C85" s="29" t="s">
        <v>26</v>
      </c>
      <c r="D85" s="36"/>
      <c r="E85" s="36"/>
      <c r="F85" s="24" t="str">
        <f>E17</f>
        <v>Správa železniční dopravní cesty,státní organizace</v>
      </c>
      <c r="G85" s="36"/>
      <c r="H85" s="36"/>
      <c r="I85" s="141" t="s">
        <v>34</v>
      </c>
      <c r="J85" s="33" t="str">
        <f>E23</f>
        <v xml:space="preserve"> </v>
      </c>
      <c r="K85" s="36"/>
      <c r="L85" s="40"/>
    </row>
    <row r="86" s="1" customFormat="1" ht="13.65" customHeight="1">
      <c r="B86" s="35"/>
      <c r="C86" s="29" t="s">
        <v>32</v>
      </c>
      <c r="D86" s="36"/>
      <c r="E86" s="36"/>
      <c r="F86" s="24" t="str">
        <f>IF(E20="","",E20)</f>
        <v>Vyplň údaj</v>
      </c>
      <c r="G86" s="36"/>
      <c r="H86" s="36"/>
      <c r="I86" s="141" t="s">
        <v>37</v>
      </c>
      <c r="J86" s="33" t="str">
        <f>E26</f>
        <v>Žitný David</v>
      </c>
      <c r="K86" s="36"/>
      <c r="L86" s="40"/>
    </row>
    <row r="87" s="1" customFormat="1" ht="10.32" customHeight="1">
      <c r="B87" s="35"/>
      <c r="C87" s="36"/>
      <c r="D87" s="36"/>
      <c r="E87" s="36"/>
      <c r="F87" s="36"/>
      <c r="G87" s="36"/>
      <c r="H87" s="36"/>
      <c r="I87" s="139"/>
      <c r="J87" s="36"/>
      <c r="K87" s="36"/>
      <c r="L87" s="40"/>
    </row>
    <row r="88" s="10" customFormat="1" ht="29.28" customHeight="1">
      <c r="B88" s="186"/>
      <c r="C88" s="187" t="s">
        <v>120</v>
      </c>
      <c r="D88" s="188" t="s">
        <v>60</v>
      </c>
      <c r="E88" s="188" t="s">
        <v>56</v>
      </c>
      <c r="F88" s="188" t="s">
        <v>57</v>
      </c>
      <c r="G88" s="188" t="s">
        <v>121</v>
      </c>
      <c r="H88" s="188" t="s">
        <v>122</v>
      </c>
      <c r="I88" s="189" t="s">
        <v>123</v>
      </c>
      <c r="J88" s="188" t="s">
        <v>105</v>
      </c>
      <c r="K88" s="190" t="s">
        <v>124</v>
      </c>
      <c r="L88" s="191"/>
      <c r="M88" s="84" t="s">
        <v>35</v>
      </c>
      <c r="N88" s="85" t="s">
        <v>45</v>
      </c>
      <c r="O88" s="85" t="s">
        <v>125</v>
      </c>
      <c r="P88" s="85" t="s">
        <v>126</v>
      </c>
      <c r="Q88" s="85" t="s">
        <v>127</v>
      </c>
      <c r="R88" s="85" t="s">
        <v>128</v>
      </c>
      <c r="S88" s="85" t="s">
        <v>129</v>
      </c>
      <c r="T88" s="86" t="s">
        <v>130</v>
      </c>
    </row>
    <row r="89" s="1" customFormat="1" ht="22.8" customHeight="1">
      <c r="B89" s="35"/>
      <c r="C89" s="91" t="s">
        <v>131</v>
      </c>
      <c r="D89" s="36"/>
      <c r="E89" s="36"/>
      <c r="F89" s="36"/>
      <c r="G89" s="36"/>
      <c r="H89" s="36"/>
      <c r="I89" s="139"/>
      <c r="J89" s="192">
        <f>BK89</f>
        <v>0</v>
      </c>
      <c r="K89" s="36"/>
      <c r="L89" s="40"/>
      <c r="M89" s="87"/>
      <c r="N89" s="88"/>
      <c r="O89" s="88"/>
      <c r="P89" s="193">
        <f>P90</f>
        <v>0</v>
      </c>
      <c r="Q89" s="88"/>
      <c r="R89" s="193">
        <f>R90</f>
        <v>0</v>
      </c>
      <c r="S89" s="88"/>
      <c r="T89" s="194">
        <f>T90</f>
        <v>0</v>
      </c>
      <c r="AT89" s="14" t="s">
        <v>74</v>
      </c>
      <c r="AU89" s="14" t="s">
        <v>106</v>
      </c>
      <c r="BK89" s="195">
        <f>BK90</f>
        <v>0</v>
      </c>
    </row>
    <row r="90" s="11" customFormat="1" ht="25.92" customHeight="1">
      <c r="B90" s="196"/>
      <c r="C90" s="197"/>
      <c r="D90" s="198" t="s">
        <v>74</v>
      </c>
      <c r="E90" s="199" t="s">
        <v>96</v>
      </c>
      <c r="F90" s="199" t="s">
        <v>1017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P91+P96+P98</f>
        <v>0</v>
      </c>
      <c r="Q90" s="204"/>
      <c r="R90" s="205">
        <f>R91+R96+R98</f>
        <v>0</v>
      </c>
      <c r="S90" s="204"/>
      <c r="T90" s="206">
        <f>T91+T96+T98</f>
        <v>0</v>
      </c>
      <c r="AR90" s="207" t="s">
        <v>152</v>
      </c>
      <c r="AT90" s="208" t="s">
        <v>74</v>
      </c>
      <c r="AU90" s="208" t="s">
        <v>75</v>
      </c>
      <c r="AY90" s="207" t="s">
        <v>134</v>
      </c>
      <c r="BK90" s="209">
        <f>BK91+BK96+BK98</f>
        <v>0</v>
      </c>
    </row>
    <row r="91" s="11" customFormat="1" ht="22.8" customHeight="1">
      <c r="B91" s="196"/>
      <c r="C91" s="197"/>
      <c r="D91" s="198" t="s">
        <v>74</v>
      </c>
      <c r="E91" s="232" t="s">
        <v>1018</v>
      </c>
      <c r="F91" s="232" t="s">
        <v>1019</v>
      </c>
      <c r="G91" s="197"/>
      <c r="H91" s="197"/>
      <c r="I91" s="200"/>
      <c r="J91" s="233">
        <f>BK91</f>
        <v>0</v>
      </c>
      <c r="K91" s="197"/>
      <c r="L91" s="202"/>
      <c r="M91" s="203"/>
      <c r="N91" s="204"/>
      <c r="O91" s="204"/>
      <c r="P91" s="205">
        <f>SUM(P92:P95)</f>
        <v>0</v>
      </c>
      <c r="Q91" s="204"/>
      <c r="R91" s="205">
        <f>SUM(R92:R95)</f>
        <v>0</v>
      </c>
      <c r="S91" s="204"/>
      <c r="T91" s="206">
        <f>SUM(T92:T95)</f>
        <v>0</v>
      </c>
      <c r="AR91" s="207" t="s">
        <v>152</v>
      </c>
      <c r="AT91" s="208" t="s">
        <v>74</v>
      </c>
      <c r="AU91" s="208" t="s">
        <v>81</v>
      </c>
      <c r="AY91" s="207" t="s">
        <v>134</v>
      </c>
      <c r="BK91" s="209">
        <f>SUM(BK92:BK95)</f>
        <v>0</v>
      </c>
    </row>
    <row r="92" s="1" customFormat="1" ht="16.5" customHeight="1">
      <c r="B92" s="35"/>
      <c r="C92" s="223" t="s">
        <v>81</v>
      </c>
      <c r="D92" s="223" t="s">
        <v>182</v>
      </c>
      <c r="E92" s="224" t="s">
        <v>1020</v>
      </c>
      <c r="F92" s="225" t="s">
        <v>1021</v>
      </c>
      <c r="G92" s="226" t="s">
        <v>942</v>
      </c>
      <c r="H92" s="227">
        <v>0.45000000000000001</v>
      </c>
      <c r="I92" s="228"/>
      <c r="J92" s="229">
        <f>ROUND(I92*H92,2)</f>
        <v>0</v>
      </c>
      <c r="K92" s="225" t="s">
        <v>918</v>
      </c>
      <c r="L92" s="40"/>
      <c r="M92" s="230" t="s">
        <v>35</v>
      </c>
      <c r="N92" s="231" t="s">
        <v>48</v>
      </c>
      <c r="O92" s="76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14" t="s">
        <v>1022</v>
      </c>
      <c r="AT92" s="14" t="s">
        <v>182</v>
      </c>
      <c r="AU92" s="14" t="s">
        <v>83</v>
      </c>
      <c r="AY92" s="14" t="s">
        <v>134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140</v>
      </c>
      <c r="BK92" s="222">
        <f>ROUND(I92*H92,2)</f>
        <v>0</v>
      </c>
      <c r="BL92" s="14" t="s">
        <v>1022</v>
      </c>
      <c r="BM92" s="14" t="s">
        <v>1023</v>
      </c>
    </row>
    <row r="93" s="1" customFormat="1" ht="16.5" customHeight="1">
      <c r="B93" s="35"/>
      <c r="C93" s="223" t="s">
        <v>83</v>
      </c>
      <c r="D93" s="223" t="s">
        <v>182</v>
      </c>
      <c r="E93" s="224" t="s">
        <v>1024</v>
      </c>
      <c r="F93" s="225" t="s">
        <v>1025</v>
      </c>
      <c r="G93" s="226" t="s">
        <v>204</v>
      </c>
      <c r="H93" s="227">
        <v>1</v>
      </c>
      <c r="I93" s="228"/>
      <c r="J93" s="229">
        <f>ROUND(I93*H93,2)</f>
        <v>0</v>
      </c>
      <c r="K93" s="225" t="s">
        <v>918</v>
      </c>
      <c r="L93" s="40"/>
      <c r="M93" s="230" t="s">
        <v>35</v>
      </c>
      <c r="N93" s="231" t="s">
        <v>48</v>
      </c>
      <c r="O93" s="76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14" t="s">
        <v>1022</v>
      </c>
      <c r="AT93" s="14" t="s">
        <v>182</v>
      </c>
      <c r="AU93" s="14" t="s">
        <v>83</v>
      </c>
      <c r="AY93" s="14" t="s">
        <v>134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4" t="s">
        <v>140</v>
      </c>
      <c r="BK93" s="222">
        <f>ROUND(I93*H93,2)</f>
        <v>0</v>
      </c>
      <c r="BL93" s="14" t="s">
        <v>1022</v>
      </c>
      <c r="BM93" s="14" t="s">
        <v>1026</v>
      </c>
    </row>
    <row r="94" s="1" customFormat="1" ht="16.5" customHeight="1">
      <c r="B94" s="35"/>
      <c r="C94" s="223" t="s">
        <v>145</v>
      </c>
      <c r="D94" s="223" t="s">
        <v>182</v>
      </c>
      <c r="E94" s="224" t="s">
        <v>1027</v>
      </c>
      <c r="F94" s="225" t="s">
        <v>1028</v>
      </c>
      <c r="G94" s="226" t="s">
        <v>204</v>
      </c>
      <c r="H94" s="227">
        <v>1</v>
      </c>
      <c r="I94" s="228"/>
      <c r="J94" s="229">
        <f>ROUND(I94*H94,2)</f>
        <v>0</v>
      </c>
      <c r="K94" s="225" t="s">
        <v>918</v>
      </c>
      <c r="L94" s="40"/>
      <c r="M94" s="230" t="s">
        <v>35</v>
      </c>
      <c r="N94" s="231" t="s">
        <v>48</v>
      </c>
      <c r="O94" s="76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14" t="s">
        <v>81</v>
      </c>
      <c r="AT94" s="14" t="s">
        <v>182</v>
      </c>
      <c r="AU94" s="14" t="s">
        <v>83</v>
      </c>
      <c r="AY94" s="14" t="s">
        <v>134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4" t="s">
        <v>140</v>
      </c>
      <c r="BK94" s="222">
        <f>ROUND(I94*H94,2)</f>
        <v>0</v>
      </c>
      <c r="BL94" s="14" t="s">
        <v>81</v>
      </c>
      <c r="BM94" s="14" t="s">
        <v>1029</v>
      </c>
    </row>
    <row r="95" s="1" customFormat="1" ht="16.5" customHeight="1">
      <c r="B95" s="35"/>
      <c r="C95" s="223" t="s">
        <v>181</v>
      </c>
      <c r="D95" s="223" t="s">
        <v>182</v>
      </c>
      <c r="E95" s="224" t="s">
        <v>1030</v>
      </c>
      <c r="F95" s="225" t="s">
        <v>1031</v>
      </c>
      <c r="G95" s="226" t="s">
        <v>204</v>
      </c>
      <c r="H95" s="227">
        <v>1</v>
      </c>
      <c r="I95" s="228"/>
      <c r="J95" s="229">
        <f>ROUND(I95*H95,2)</f>
        <v>0</v>
      </c>
      <c r="K95" s="225" t="s">
        <v>918</v>
      </c>
      <c r="L95" s="40"/>
      <c r="M95" s="230" t="s">
        <v>35</v>
      </c>
      <c r="N95" s="231" t="s">
        <v>48</v>
      </c>
      <c r="O95" s="76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14" t="s">
        <v>1022</v>
      </c>
      <c r="AT95" s="14" t="s">
        <v>182</v>
      </c>
      <c r="AU95" s="14" t="s">
        <v>83</v>
      </c>
      <c r="AY95" s="14" t="s">
        <v>134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4" t="s">
        <v>140</v>
      </c>
      <c r="BK95" s="222">
        <f>ROUND(I95*H95,2)</f>
        <v>0</v>
      </c>
      <c r="BL95" s="14" t="s">
        <v>1022</v>
      </c>
      <c r="BM95" s="14" t="s">
        <v>1032</v>
      </c>
    </row>
    <row r="96" s="11" customFormat="1" ht="22.8" customHeight="1">
      <c r="B96" s="196"/>
      <c r="C96" s="197"/>
      <c r="D96" s="198" t="s">
        <v>74</v>
      </c>
      <c r="E96" s="232" t="s">
        <v>1033</v>
      </c>
      <c r="F96" s="232" t="s">
        <v>1034</v>
      </c>
      <c r="G96" s="197"/>
      <c r="H96" s="197"/>
      <c r="I96" s="200"/>
      <c r="J96" s="233">
        <f>BK96</f>
        <v>0</v>
      </c>
      <c r="K96" s="197"/>
      <c r="L96" s="202"/>
      <c r="M96" s="203"/>
      <c r="N96" s="204"/>
      <c r="O96" s="204"/>
      <c r="P96" s="205">
        <f>P97</f>
        <v>0</v>
      </c>
      <c r="Q96" s="204"/>
      <c r="R96" s="205">
        <f>R97</f>
        <v>0</v>
      </c>
      <c r="S96" s="204"/>
      <c r="T96" s="206">
        <f>T97</f>
        <v>0</v>
      </c>
      <c r="AR96" s="207" t="s">
        <v>152</v>
      </c>
      <c r="AT96" s="208" t="s">
        <v>74</v>
      </c>
      <c r="AU96" s="208" t="s">
        <v>81</v>
      </c>
      <c r="AY96" s="207" t="s">
        <v>134</v>
      </c>
      <c r="BK96" s="209">
        <f>BK97</f>
        <v>0</v>
      </c>
    </row>
    <row r="97" s="1" customFormat="1" ht="16.5" customHeight="1">
      <c r="B97" s="35"/>
      <c r="C97" s="223" t="s">
        <v>172</v>
      </c>
      <c r="D97" s="223" t="s">
        <v>182</v>
      </c>
      <c r="E97" s="224" t="s">
        <v>1035</v>
      </c>
      <c r="F97" s="225" t="s">
        <v>1036</v>
      </c>
      <c r="G97" s="226" t="s">
        <v>204</v>
      </c>
      <c r="H97" s="227">
        <v>1</v>
      </c>
      <c r="I97" s="228"/>
      <c r="J97" s="229">
        <f>ROUND(I97*H97,2)</f>
        <v>0</v>
      </c>
      <c r="K97" s="225" t="s">
        <v>918</v>
      </c>
      <c r="L97" s="40"/>
      <c r="M97" s="230" t="s">
        <v>35</v>
      </c>
      <c r="N97" s="231" t="s">
        <v>48</v>
      </c>
      <c r="O97" s="76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14" t="s">
        <v>1022</v>
      </c>
      <c r="AT97" s="14" t="s">
        <v>182</v>
      </c>
      <c r="AU97" s="14" t="s">
        <v>83</v>
      </c>
      <c r="AY97" s="14" t="s">
        <v>134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4" t="s">
        <v>140</v>
      </c>
      <c r="BK97" s="222">
        <f>ROUND(I97*H97,2)</f>
        <v>0</v>
      </c>
      <c r="BL97" s="14" t="s">
        <v>1022</v>
      </c>
      <c r="BM97" s="14" t="s">
        <v>1037</v>
      </c>
    </row>
    <row r="98" s="11" customFormat="1" ht="22.8" customHeight="1">
      <c r="B98" s="196"/>
      <c r="C98" s="197"/>
      <c r="D98" s="198" t="s">
        <v>74</v>
      </c>
      <c r="E98" s="232" t="s">
        <v>1038</v>
      </c>
      <c r="F98" s="232" t="s">
        <v>1039</v>
      </c>
      <c r="G98" s="197"/>
      <c r="H98" s="197"/>
      <c r="I98" s="200"/>
      <c r="J98" s="233">
        <f>BK98</f>
        <v>0</v>
      </c>
      <c r="K98" s="197"/>
      <c r="L98" s="202"/>
      <c r="M98" s="203"/>
      <c r="N98" s="204"/>
      <c r="O98" s="204"/>
      <c r="P98" s="205">
        <f>P99</f>
        <v>0</v>
      </c>
      <c r="Q98" s="204"/>
      <c r="R98" s="205">
        <f>R99</f>
        <v>0</v>
      </c>
      <c r="S98" s="204"/>
      <c r="T98" s="206">
        <f>T99</f>
        <v>0</v>
      </c>
      <c r="AR98" s="207" t="s">
        <v>152</v>
      </c>
      <c r="AT98" s="208" t="s">
        <v>74</v>
      </c>
      <c r="AU98" s="208" t="s">
        <v>81</v>
      </c>
      <c r="AY98" s="207" t="s">
        <v>134</v>
      </c>
      <c r="BK98" s="209">
        <f>BK99</f>
        <v>0</v>
      </c>
    </row>
    <row r="99" s="1" customFormat="1" ht="16.5" customHeight="1">
      <c r="B99" s="35"/>
      <c r="C99" s="223" t="s">
        <v>186</v>
      </c>
      <c r="D99" s="223" t="s">
        <v>182</v>
      </c>
      <c r="E99" s="224" t="s">
        <v>1040</v>
      </c>
      <c r="F99" s="225" t="s">
        <v>1041</v>
      </c>
      <c r="G99" s="226" t="s">
        <v>1042</v>
      </c>
      <c r="H99" s="227">
        <v>1</v>
      </c>
      <c r="I99" s="228"/>
      <c r="J99" s="229">
        <f>ROUND(I99*H99,2)</f>
        <v>0</v>
      </c>
      <c r="K99" s="225" t="s">
        <v>918</v>
      </c>
      <c r="L99" s="40"/>
      <c r="M99" s="237" t="s">
        <v>35</v>
      </c>
      <c r="N99" s="238" t="s">
        <v>48</v>
      </c>
      <c r="O99" s="239"/>
      <c r="P99" s="240">
        <f>O99*H99</f>
        <v>0</v>
      </c>
      <c r="Q99" s="240">
        <v>0</v>
      </c>
      <c r="R99" s="240">
        <f>Q99*H99</f>
        <v>0</v>
      </c>
      <c r="S99" s="240">
        <v>0</v>
      </c>
      <c r="T99" s="241">
        <f>S99*H99</f>
        <v>0</v>
      </c>
      <c r="AR99" s="14" t="s">
        <v>1022</v>
      </c>
      <c r="AT99" s="14" t="s">
        <v>182</v>
      </c>
      <c r="AU99" s="14" t="s">
        <v>83</v>
      </c>
      <c r="AY99" s="14" t="s">
        <v>134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4" t="s">
        <v>140</v>
      </c>
      <c r="BK99" s="222">
        <f>ROUND(I99*H99,2)</f>
        <v>0</v>
      </c>
      <c r="BL99" s="14" t="s">
        <v>1022</v>
      </c>
      <c r="BM99" s="14" t="s">
        <v>1043</v>
      </c>
    </row>
    <row r="100" s="1" customFormat="1" ht="6.96" customHeight="1">
      <c r="B100" s="54"/>
      <c r="C100" s="55"/>
      <c r="D100" s="55"/>
      <c r="E100" s="55"/>
      <c r="F100" s="55"/>
      <c r="G100" s="55"/>
      <c r="H100" s="55"/>
      <c r="I100" s="163"/>
      <c r="J100" s="55"/>
      <c r="K100" s="55"/>
      <c r="L100" s="40"/>
    </row>
  </sheetData>
  <sheetProtection sheet="1" autoFilter="0" formatColumns="0" formatRows="0" objects="1" scenarios="1" spinCount="100000" saltValue="SdtLDUMUlux8IDRD6k6SFvTMLitWRBdcRcYmlQoDRSLVfeCxSujLhEVkmmJmZtbkZhz6z4bXHnHcH4J+LHD3hA==" hashValue="a5QVehBlAmUdY+inoIpF6eHmsoH8BqavvwMjm7Gj+Zs2t96d2lppdKyhigbgUEQlNIPz/Jp5f+Pwb3i+dPyvyw==" algorithmName="SHA-512" password="CC35"/>
  <autoFilter ref="C88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4" customWidth="1"/>
    <col min="2" max="2" width="1.664063" style="244" customWidth="1"/>
    <col min="3" max="4" width="5" style="244" customWidth="1"/>
    <col min="5" max="5" width="11.67" style="244" customWidth="1"/>
    <col min="6" max="6" width="9.17" style="244" customWidth="1"/>
    <col min="7" max="7" width="5" style="244" customWidth="1"/>
    <col min="8" max="8" width="77.83" style="244" customWidth="1"/>
    <col min="9" max="10" width="20" style="244" customWidth="1"/>
    <col min="11" max="11" width="1.664063" style="244" customWidth="1"/>
  </cols>
  <sheetData>
    <row r="1" ht="37.5" customHeight="1"/>
    <row r="2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2" customFormat="1" ht="45" customHeight="1">
      <c r="B3" s="248"/>
      <c r="C3" s="249" t="s">
        <v>1044</v>
      </c>
      <c r="D3" s="249"/>
      <c r="E3" s="249"/>
      <c r="F3" s="249"/>
      <c r="G3" s="249"/>
      <c r="H3" s="249"/>
      <c r="I3" s="249"/>
      <c r="J3" s="249"/>
      <c r="K3" s="250"/>
    </row>
    <row r="4" ht="25.5" customHeight="1">
      <c r="B4" s="251"/>
      <c r="C4" s="252" t="s">
        <v>1045</v>
      </c>
      <c r="D4" s="252"/>
      <c r="E4" s="252"/>
      <c r="F4" s="252"/>
      <c r="G4" s="252"/>
      <c r="H4" s="252"/>
      <c r="I4" s="252"/>
      <c r="J4" s="252"/>
      <c r="K4" s="253"/>
    </row>
    <row r="5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ht="15" customHeight="1">
      <c r="B6" s="251"/>
      <c r="C6" s="255" t="s">
        <v>1046</v>
      </c>
      <c r="D6" s="255"/>
      <c r="E6" s="255"/>
      <c r="F6" s="255"/>
      <c r="G6" s="255"/>
      <c r="H6" s="255"/>
      <c r="I6" s="255"/>
      <c r="J6" s="255"/>
      <c r="K6" s="253"/>
    </row>
    <row r="7" ht="15" customHeight="1">
      <c r="B7" s="256"/>
      <c r="C7" s="255" t="s">
        <v>1047</v>
      </c>
      <c r="D7" s="255"/>
      <c r="E7" s="255"/>
      <c r="F7" s="255"/>
      <c r="G7" s="255"/>
      <c r="H7" s="255"/>
      <c r="I7" s="255"/>
      <c r="J7" s="255"/>
      <c r="K7" s="253"/>
    </row>
    <row r="8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ht="15" customHeight="1">
      <c r="B9" s="256"/>
      <c r="C9" s="255" t="s">
        <v>1048</v>
      </c>
      <c r="D9" s="255"/>
      <c r="E9" s="255"/>
      <c r="F9" s="255"/>
      <c r="G9" s="255"/>
      <c r="H9" s="255"/>
      <c r="I9" s="255"/>
      <c r="J9" s="255"/>
      <c r="K9" s="253"/>
    </row>
    <row r="10" ht="15" customHeight="1">
      <c r="B10" s="256"/>
      <c r="C10" s="255"/>
      <c r="D10" s="255" t="s">
        <v>1049</v>
      </c>
      <c r="E10" s="255"/>
      <c r="F10" s="255"/>
      <c r="G10" s="255"/>
      <c r="H10" s="255"/>
      <c r="I10" s="255"/>
      <c r="J10" s="255"/>
      <c r="K10" s="253"/>
    </row>
    <row r="11" ht="15" customHeight="1">
      <c r="B11" s="256"/>
      <c r="C11" s="257"/>
      <c r="D11" s="255" t="s">
        <v>1050</v>
      </c>
      <c r="E11" s="255"/>
      <c r="F11" s="255"/>
      <c r="G11" s="255"/>
      <c r="H11" s="255"/>
      <c r="I11" s="255"/>
      <c r="J11" s="255"/>
      <c r="K11" s="253"/>
    </row>
    <row r="12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ht="15" customHeight="1">
      <c r="B13" s="256"/>
      <c r="C13" s="257"/>
      <c r="D13" s="258" t="s">
        <v>1051</v>
      </c>
      <c r="E13" s="255"/>
      <c r="F13" s="255"/>
      <c r="G13" s="255"/>
      <c r="H13" s="255"/>
      <c r="I13" s="255"/>
      <c r="J13" s="255"/>
      <c r="K13" s="253"/>
    </row>
    <row r="14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ht="15" customHeight="1">
      <c r="B15" s="256"/>
      <c r="C15" s="257"/>
      <c r="D15" s="255" t="s">
        <v>1052</v>
      </c>
      <c r="E15" s="255"/>
      <c r="F15" s="255"/>
      <c r="G15" s="255"/>
      <c r="H15" s="255"/>
      <c r="I15" s="255"/>
      <c r="J15" s="255"/>
      <c r="K15" s="253"/>
    </row>
    <row r="16" ht="15" customHeight="1">
      <c r="B16" s="256"/>
      <c r="C16" s="257"/>
      <c r="D16" s="255" t="s">
        <v>1053</v>
      </c>
      <c r="E16" s="255"/>
      <c r="F16" s="255"/>
      <c r="G16" s="255"/>
      <c r="H16" s="255"/>
      <c r="I16" s="255"/>
      <c r="J16" s="255"/>
      <c r="K16" s="253"/>
    </row>
    <row r="17" ht="15" customHeight="1">
      <c r="B17" s="256"/>
      <c r="C17" s="257"/>
      <c r="D17" s="255" t="s">
        <v>1054</v>
      </c>
      <c r="E17" s="255"/>
      <c r="F17" s="255"/>
      <c r="G17" s="255"/>
      <c r="H17" s="255"/>
      <c r="I17" s="255"/>
      <c r="J17" s="255"/>
      <c r="K17" s="253"/>
    </row>
    <row r="18" ht="15" customHeight="1">
      <c r="B18" s="256"/>
      <c r="C18" s="257"/>
      <c r="D18" s="257"/>
      <c r="E18" s="259" t="s">
        <v>80</v>
      </c>
      <c r="F18" s="255" t="s">
        <v>1055</v>
      </c>
      <c r="G18" s="255"/>
      <c r="H18" s="255"/>
      <c r="I18" s="255"/>
      <c r="J18" s="255"/>
      <c r="K18" s="253"/>
    </row>
    <row r="19" ht="15" customHeight="1">
      <c r="B19" s="256"/>
      <c r="C19" s="257"/>
      <c r="D19" s="257"/>
      <c r="E19" s="259" t="s">
        <v>1056</v>
      </c>
      <c r="F19" s="255" t="s">
        <v>1057</v>
      </c>
      <c r="G19" s="255"/>
      <c r="H19" s="255"/>
      <c r="I19" s="255"/>
      <c r="J19" s="255"/>
      <c r="K19" s="253"/>
    </row>
    <row r="20" ht="15" customHeight="1">
      <c r="B20" s="256"/>
      <c r="C20" s="257"/>
      <c r="D20" s="257"/>
      <c r="E20" s="259" t="s">
        <v>1058</v>
      </c>
      <c r="F20" s="255" t="s">
        <v>1059</v>
      </c>
      <c r="G20" s="255"/>
      <c r="H20" s="255"/>
      <c r="I20" s="255"/>
      <c r="J20" s="255"/>
      <c r="K20" s="253"/>
    </row>
    <row r="21" ht="15" customHeight="1">
      <c r="B21" s="256"/>
      <c r="C21" s="257"/>
      <c r="D21" s="257"/>
      <c r="E21" s="259" t="s">
        <v>1060</v>
      </c>
      <c r="F21" s="255" t="s">
        <v>1061</v>
      </c>
      <c r="G21" s="255"/>
      <c r="H21" s="255"/>
      <c r="I21" s="255"/>
      <c r="J21" s="255"/>
      <c r="K21" s="253"/>
    </row>
    <row r="22" ht="15" customHeight="1">
      <c r="B22" s="256"/>
      <c r="C22" s="257"/>
      <c r="D22" s="257"/>
      <c r="E22" s="259" t="s">
        <v>738</v>
      </c>
      <c r="F22" s="255" t="s">
        <v>739</v>
      </c>
      <c r="G22" s="255"/>
      <c r="H22" s="255"/>
      <c r="I22" s="255"/>
      <c r="J22" s="255"/>
      <c r="K22" s="253"/>
    </row>
    <row r="23" ht="15" customHeight="1">
      <c r="B23" s="256"/>
      <c r="C23" s="257"/>
      <c r="D23" s="257"/>
      <c r="E23" s="259" t="s">
        <v>87</v>
      </c>
      <c r="F23" s="255" t="s">
        <v>1062</v>
      </c>
      <c r="G23" s="255"/>
      <c r="H23" s="255"/>
      <c r="I23" s="255"/>
      <c r="J23" s="255"/>
      <c r="K23" s="253"/>
    </row>
    <row r="24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ht="15" customHeight="1">
      <c r="B25" s="256"/>
      <c r="C25" s="255" t="s">
        <v>1063</v>
      </c>
      <c r="D25" s="255"/>
      <c r="E25" s="255"/>
      <c r="F25" s="255"/>
      <c r="G25" s="255"/>
      <c r="H25" s="255"/>
      <c r="I25" s="255"/>
      <c r="J25" s="255"/>
      <c r="K25" s="253"/>
    </row>
    <row r="26" ht="15" customHeight="1">
      <c r="B26" s="256"/>
      <c r="C26" s="255" t="s">
        <v>1064</v>
      </c>
      <c r="D26" s="255"/>
      <c r="E26" s="255"/>
      <c r="F26" s="255"/>
      <c r="G26" s="255"/>
      <c r="H26" s="255"/>
      <c r="I26" s="255"/>
      <c r="J26" s="255"/>
      <c r="K26" s="253"/>
    </row>
    <row r="27" ht="15" customHeight="1">
      <c r="B27" s="256"/>
      <c r="C27" s="255"/>
      <c r="D27" s="255" t="s">
        <v>1065</v>
      </c>
      <c r="E27" s="255"/>
      <c r="F27" s="255"/>
      <c r="G27" s="255"/>
      <c r="H27" s="255"/>
      <c r="I27" s="255"/>
      <c r="J27" s="255"/>
      <c r="K27" s="253"/>
    </row>
    <row r="28" ht="15" customHeight="1">
      <c r="B28" s="256"/>
      <c r="C28" s="257"/>
      <c r="D28" s="255" t="s">
        <v>1066</v>
      </c>
      <c r="E28" s="255"/>
      <c r="F28" s="255"/>
      <c r="G28" s="255"/>
      <c r="H28" s="255"/>
      <c r="I28" s="255"/>
      <c r="J28" s="255"/>
      <c r="K28" s="253"/>
    </row>
    <row r="29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ht="15" customHeight="1">
      <c r="B30" s="256"/>
      <c r="C30" s="257"/>
      <c r="D30" s="255" t="s">
        <v>1067</v>
      </c>
      <c r="E30" s="255"/>
      <c r="F30" s="255"/>
      <c r="G30" s="255"/>
      <c r="H30" s="255"/>
      <c r="I30" s="255"/>
      <c r="J30" s="255"/>
      <c r="K30" s="253"/>
    </row>
    <row r="31" ht="15" customHeight="1">
      <c r="B31" s="256"/>
      <c r="C31" s="257"/>
      <c r="D31" s="255" t="s">
        <v>1068</v>
      </c>
      <c r="E31" s="255"/>
      <c r="F31" s="255"/>
      <c r="G31" s="255"/>
      <c r="H31" s="255"/>
      <c r="I31" s="255"/>
      <c r="J31" s="255"/>
      <c r="K31" s="253"/>
    </row>
    <row r="32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ht="15" customHeight="1">
      <c r="B33" s="256"/>
      <c r="C33" s="257"/>
      <c r="D33" s="255" t="s">
        <v>1069</v>
      </c>
      <c r="E33" s="255"/>
      <c r="F33" s="255"/>
      <c r="G33" s="255"/>
      <c r="H33" s="255"/>
      <c r="I33" s="255"/>
      <c r="J33" s="255"/>
      <c r="K33" s="253"/>
    </row>
    <row r="34" ht="15" customHeight="1">
      <c r="B34" s="256"/>
      <c r="C34" s="257"/>
      <c r="D34" s="255" t="s">
        <v>1070</v>
      </c>
      <c r="E34" s="255"/>
      <c r="F34" s="255"/>
      <c r="G34" s="255"/>
      <c r="H34" s="255"/>
      <c r="I34" s="255"/>
      <c r="J34" s="255"/>
      <c r="K34" s="253"/>
    </row>
    <row r="35" ht="15" customHeight="1">
      <c r="B35" s="256"/>
      <c r="C35" s="257"/>
      <c r="D35" s="255" t="s">
        <v>1071</v>
      </c>
      <c r="E35" s="255"/>
      <c r="F35" s="255"/>
      <c r="G35" s="255"/>
      <c r="H35" s="255"/>
      <c r="I35" s="255"/>
      <c r="J35" s="255"/>
      <c r="K35" s="253"/>
    </row>
    <row r="36" ht="15" customHeight="1">
      <c r="B36" s="256"/>
      <c r="C36" s="257"/>
      <c r="D36" s="255"/>
      <c r="E36" s="258" t="s">
        <v>120</v>
      </c>
      <c r="F36" s="255"/>
      <c r="G36" s="255" t="s">
        <v>1072</v>
      </c>
      <c r="H36" s="255"/>
      <c r="I36" s="255"/>
      <c r="J36" s="255"/>
      <c r="K36" s="253"/>
    </row>
    <row r="37" ht="30.75" customHeight="1">
      <c r="B37" s="256"/>
      <c r="C37" s="257"/>
      <c r="D37" s="255"/>
      <c r="E37" s="258" t="s">
        <v>1073</v>
      </c>
      <c r="F37" s="255"/>
      <c r="G37" s="255" t="s">
        <v>1074</v>
      </c>
      <c r="H37" s="255"/>
      <c r="I37" s="255"/>
      <c r="J37" s="255"/>
      <c r="K37" s="253"/>
    </row>
    <row r="38" ht="15" customHeight="1">
      <c r="B38" s="256"/>
      <c r="C38" s="257"/>
      <c r="D38" s="255"/>
      <c r="E38" s="258" t="s">
        <v>56</v>
      </c>
      <c r="F38" s="255"/>
      <c r="G38" s="255" t="s">
        <v>1075</v>
      </c>
      <c r="H38" s="255"/>
      <c r="I38" s="255"/>
      <c r="J38" s="255"/>
      <c r="K38" s="253"/>
    </row>
    <row r="39" ht="15" customHeight="1">
      <c r="B39" s="256"/>
      <c r="C39" s="257"/>
      <c r="D39" s="255"/>
      <c r="E39" s="258" t="s">
        <v>57</v>
      </c>
      <c r="F39" s="255"/>
      <c r="G39" s="255" t="s">
        <v>1076</v>
      </c>
      <c r="H39" s="255"/>
      <c r="I39" s="255"/>
      <c r="J39" s="255"/>
      <c r="K39" s="253"/>
    </row>
    <row r="40" ht="15" customHeight="1">
      <c r="B40" s="256"/>
      <c r="C40" s="257"/>
      <c r="D40" s="255"/>
      <c r="E40" s="258" t="s">
        <v>121</v>
      </c>
      <c r="F40" s="255"/>
      <c r="G40" s="255" t="s">
        <v>1077</v>
      </c>
      <c r="H40" s="255"/>
      <c r="I40" s="255"/>
      <c r="J40" s="255"/>
      <c r="K40" s="253"/>
    </row>
    <row r="41" ht="15" customHeight="1">
      <c r="B41" s="256"/>
      <c r="C41" s="257"/>
      <c r="D41" s="255"/>
      <c r="E41" s="258" t="s">
        <v>122</v>
      </c>
      <c r="F41" s="255"/>
      <c r="G41" s="255" t="s">
        <v>1078</v>
      </c>
      <c r="H41" s="255"/>
      <c r="I41" s="255"/>
      <c r="J41" s="255"/>
      <c r="K41" s="253"/>
    </row>
    <row r="42" ht="15" customHeight="1">
      <c r="B42" s="256"/>
      <c r="C42" s="257"/>
      <c r="D42" s="255"/>
      <c r="E42" s="258" t="s">
        <v>1079</v>
      </c>
      <c r="F42" s="255"/>
      <c r="G42" s="255" t="s">
        <v>1080</v>
      </c>
      <c r="H42" s="255"/>
      <c r="I42" s="255"/>
      <c r="J42" s="255"/>
      <c r="K42" s="253"/>
    </row>
    <row r="43" ht="15" customHeight="1">
      <c r="B43" s="256"/>
      <c r="C43" s="257"/>
      <c r="D43" s="255"/>
      <c r="E43" s="258"/>
      <c r="F43" s="255"/>
      <c r="G43" s="255" t="s">
        <v>1081</v>
      </c>
      <c r="H43" s="255"/>
      <c r="I43" s="255"/>
      <c r="J43" s="255"/>
      <c r="K43" s="253"/>
    </row>
    <row r="44" ht="15" customHeight="1">
      <c r="B44" s="256"/>
      <c r="C44" s="257"/>
      <c r="D44" s="255"/>
      <c r="E44" s="258" t="s">
        <v>1082</v>
      </c>
      <c r="F44" s="255"/>
      <c r="G44" s="255" t="s">
        <v>1083</v>
      </c>
      <c r="H44" s="255"/>
      <c r="I44" s="255"/>
      <c r="J44" s="255"/>
      <c r="K44" s="253"/>
    </row>
    <row r="45" ht="15" customHeight="1">
      <c r="B45" s="256"/>
      <c r="C45" s="257"/>
      <c r="D45" s="255"/>
      <c r="E45" s="258" t="s">
        <v>124</v>
      </c>
      <c r="F45" s="255"/>
      <c r="G45" s="255" t="s">
        <v>1084</v>
      </c>
      <c r="H45" s="255"/>
      <c r="I45" s="255"/>
      <c r="J45" s="255"/>
      <c r="K45" s="253"/>
    </row>
    <row r="46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ht="15" customHeight="1">
      <c r="B47" s="256"/>
      <c r="C47" s="257"/>
      <c r="D47" s="255" t="s">
        <v>1085</v>
      </c>
      <c r="E47" s="255"/>
      <c r="F47" s="255"/>
      <c r="G47" s="255"/>
      <c r="H47" s="255"/>
      <c r="I47" s="255"/>
      <c r="J47" s="255"/>
      <c r="K47" s="253"/>
    </row>
    <row r="48" ht="15" customHeight="1">
      <c r="B48" s="256"/>
      <c r="C48" s="257"/>
      <c r="D48" s="257"/>
      <c r="E48" s="255" t="s">
        <v>1086</v>
      </c>
      <c r="F48" s="255"/>
      <c r="G48" s="255"/>
      <c r="H48" s="255"/>
      <c r="I48" s="255"/>
      <c r="J48" s="255"/>
      <c r="K48" s="253"/>
    </row>
    <row r="49" ht="15" customHeight="1">
      <c r="B49" s="256"/>
      <c r="C49" s="257"/>
      <c r="D49" s="257"/>
      <c r="E49" s="255" t="s">
        <v>1087</v>
      </c>
      <c r="F49" s="255"/>
      <c r="G49" s="255"/>
      <c r="H49" s="255"/>
      <c r="I49" s="255"/>
      <c r="J49" s="255"/>
      <c r="K49" s="253"/>
    </row>
    <row r="50" ht="15" customHeight="1">
      <c r="B50" s="256"/>
      <c r="C50" s="257"/>
      <c r="D50" s="257"/>
      <c r="E50" s="255" t="s">
        <v>1088</v>
      </c>
      <c r="F50" s="255"/>
      <c r="G50" s="255"/>
      <c r="H50" s="255"/>
      <c r="I50" s="255"/>
      <c r="J50" s="255"/>
      <c r="K50" s="253"/>
    </row>
    <row r="51" ht="15" customHeight="1">
      <c r="B51" s="256"/>
      <c r="C51" s="257"/>
      <c r="D51" s="255" t="s">
        <v>1089</v>
      </c>
      <c r="E51" s="255"/>
      <c r="F51" s="255"/>
      <c r="G51" s="255"/>
      <c r="H51" s="255"/>
      <c r="I51" s="255"/>
      <c r="J51" s="255"/>
      <c r="K51" s="253"/>
    </row>
    <row r="52" ht="25.5" customHeight="1">
      <c r="B52" s="251"/>
      <c r="C52" s="252" t="s">
        <v>1090</v>
      </c>
      <c r="D52" s="252"/>
      <c r="E52" s="252"/>
      <c r="F52" s="252"/>
      <c r="G52" s="252"/>
      <c r="H52" s="252"/>
      <c r="I52" s="252"/>
      <c r="J52" s="252"/>
      <c r="K52" s="253"/>
    </row>
    <row r="53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ht="15" customHeight="1">
      <c r="B54" s="251"/>
      <c r="C54" s="255" t="s">
        <v>1091</v>
      </c>
      <c r="D54" s="255"/>
      <c r="E54" s="255"/>
      <c r="F54" s="255"/>
      <c r="G54" s="255"/>
      <c r="H54" s="255"/>
      <c r="I54" s="255"/>
      <c r="J54" s="255"/>
      <c r="K54" s="253"/>
    </row>
    <row r="55" ht="15" customHeight="1">
      <c r="B55" s="251"/>
      <c r="C55" s="255" t="s">
        <v>1092</v>
      </c>
      <c r="D55" s="255"/>
      <c r="E55" s="255"/>
      <c r="F55" s="255"/>
      <c r="G55" s="255"/>
      <c r="H55" s="255"/>
      <c r="I55" s="255"/>
      <c r="J55" s="255"/>
      <c r="K55" s="253"/>
    </row>
    <row r="56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ht="15" customHeight="1">
      <c r="B57" s="251"/>
      <c r="C57" s="255" t="s">
        <v>1093</v>
      </c>
      <c r="D57" s="255"/>
      <c r="E57" s="255"/>
      <c r="F57" s="255"/>
      <c r="G57" s="255"/>
      <c r="H57" s="255"/>
      <c r="I57" s="255"/>
      <c r="J57" s="255"/>
      <c r="K57" s="253"/>
    </row>
    <row r="58" ht="15" customHeight="1">
      <c r="B58" s="251"/>
      <c r="C58" s="257"/>
      <c r="D58" s="255" t="s">
        <v>1094</v>
      </c>
      <c r="E58" s="255"/>
      <c r="F58" s="255"/>
      <c r="G58" s="255"/>
      <c r="H58" s="255"/>
      <c r="I58" s="255"/>
      <c r="J58" s="255"/>
      <c r="K58" s="253"/>
    </row>
    <row r="59" ht="15" customHeight="1">
      <c r="B59" s="251"/>
      <c r="C59" s="257"/>
      <c r="D59" s="255" t="s">
        <v>1095</v>
      </c>
      <c r="E59" s="255"/>
      <c r="F59" s="255"/>
      <c r="G59" s="255"/>
      <c r="H59" s="255"/>
      <c r="I59" s="255"/>
      <c r="J59" s="255"/>
      <c r="K59" s="253"/>
    </row>
    <row r="60" ht="15" customHeight="1">
      <c r="B60" s="251"/>
      <c r="C60" s="257"/>
      <c r="D60" s="255" t="s">
        <v>1096</v>
      </c>
      <c r="E60" s="255"/>
      <c r="F60" s="255"/>
      <c r="G60" s="255"/>
      <c r="H60" s="255"/>
      <c r="I60" s="255"/>
      <c r="J60" s="255"/>
      <c r="K60" s="253"/>
    </row>
    <row r="61" ht="15" customHeight="1">
      <c r="B61" s="251"/>
      <c r="C61" s="257"/>
      <c r="D61" s="255" t="s">
        <v>1097</v>
      </c>
      <c r="E61" s="255"/>
      <c r="F61" s="255"/>
      <c r="G61" s="255"/>
      <c r="H61" s="255"/>
      <c r="I61" s="255"/>
      <c r="J61" s="255"/>
      <c r="K61" s="253"/>
    </row>
    <row r="62" ht="15" customHeight="1">
      <c r="B62" s="251"/>
      <c r="C62" s="257"/>
      <c r="D62" s="260" t="s">
        <v>1098</v>
      </c>
      <c r="E62" s="260"/>
      <c r="F62" s="260"/>
      <c r="G62" s="260"/>
      <c r="H62" s="260"/>
      <c r="I62" s="260"/>
      <c r="J62" s="260"/>
      <c r="K62" s="253"/>
    </row>
    <row r="63" ht="15" customHeight="1">
      <c r="B63" s="251"/>
      <c r="C63" s="257"/>
      <c r="D63" s="255" t="s">
        <v>1099</v>
      </c>
      <c r="E63" s="255"/>
      <c r="F63" s="255"/>
      <c r="G63" s="255"/>
      <c r="H63" s="255"/>
      <c r="I63" s="255"/>
      <c r="J63" s="255"/>
      <c r="K63" s="253"/>
    </row>
    <row r="64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ht="15" customHeight="1">
      <c r="B65" s="251"/>
      <c r="C65" s="257"/>
      <c r="D65" s="255" t="s">
        <v>1100</v>
      </c>
      <c r="E65" s="255"/>
      <c r="F65" s="255"/>
      <c r="G65" s="255"/>
      <c r="H65" s="255"/>
      <c r="I65" s="255"/>
      <c r="J65" s="255"/>
      <c r="K65" s="253"/>
    </row>
    <row r="66" ht="15" customHeight="1">
      <c r="B66" s="251"/>
      <c r="C66" s="257"/>
      <c r="D66" s="260" t="s">
        <v>1101</v>
      </c>
      <c r="E66" s="260"/>
      <c r="F66" s="260"/>
      <c r="G66" s="260"/>
      <c r="H66" s="260"/>
      <c r="I66" s="260"/>
      <c r="J66" s="260"/>
      <c r="K66" s="253"/>
    </row>
    <row r="67" ht="15" customHeight="1">
      <c r="B67" s="251"/>
      <c r="C67" s="257"/>
      <c r="D67" s="255" t="s">
        <v>1102</v>
      </c>
      <c r="E67" s="255"/>
      <c r="F67" s="255"/>
      <c r="G67" s="255"/>
      <c r="H67" s="255"/>
      <c r="I67" s="255"/>
      <c r="J67" s="255"/>
      <c r="K67" s="253"/>
    </row>
    <row r="68" ht="15" customHeight="1">
      <c r="B68" s="251"/>
      <c r="C68" s="257"/>
      <c r="D68" s="255" t="s">
        <v>1103</v>
      </c>
      <c r="E68" s="255"/>
      <c r="F68" s="255"/>
      <c r="G68" s="255"/>
      <c r="H68" s="255"/>
      <c r="I68" s="255"/>
      <c r="J68" s="255"/>
      <c r="K68" s="253"/>
    </row>
    <row r="69" ht="15" customHeight="1">
      <c r="B69" s="251"/>
      <c r="C69" s="257"/>
      <c r="D69" s="255" t="s">
        <v>1104</v>
      </c>
      <c r="E69" s="255"/>
      <c r="F69" s="255"/>
      <c r="G69" s="255"/>
      <c r="H69" s="255"/>
      <c r="I69" s="255"/>
      <c r="J69" s="255"/>
      <c r="K69" s="253"/>
    </row>
    <row r="70" ht="15" customHeight="1">
      <c r="B70" s="251"/>
      <c r="C70" s="257"/>
      <c r="D70" s="255" t="s">
        <v>1105</v>
      </c>
      <c r="E70" s="255"/>
      <c r="F70" s="255"/>
      <c r="G70" s="255"/>
      <c r="H70" s="255"/>
      <c r="I70" s="255"/>
      <c r="J70" s="255"/>
      <c r="K70" s="253"/>
    </row>
    <row r="7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ht="45" customHeight="1">
      <c r="B75" s="270"/>
      <c r="C75" s="271" t="s">
        <v>1106</v>
      </c>
      <c r="D75" s="271"/>
      <c r="E75" s="271"/>
      <c r="F75" s="271"/>
      <c r="G75" s="271"/>
      <c r="H75" s="271"/>
      <c r="I75" s="271"/>
      <c r="J75" s="271"/>
      <c r="K75" s="272"/>
    </row>
    <row r="76" ht="17.25" customHeight="1">
      <c r="B76" s="270"/>
      <c r="C76" s="273" t="s">
        <v>1107</v>
      </c>
      <c r="D76" s="273"/>
      <c r="E76" s="273"/>
      <c r="F76" s="273" t="s">
        <v>1108</v>
      </c>
      <c r="G76" s="274"/>
      <c r="H76" s="273" t="s">
        <v>57</v>
      </c>
      <c r="I76" s="273" t="s">
        <v>60</v>
      </c>
      <c r="J76" s="273" t="s">
        <v>1109</v>
      </c>
      <c r="K76" s="272"/>
    </row>
    <row r="77" ht="17.25" customHeight="1">
      <c r="B77" s="270"/>
      <c r="C77" s="275" t="s">
        <v>1110</v>
      </c>
      <c r="D77" s="275"/>
      <c r="E77" s="275"/>
      <c r="F77" s="276" t="s">
        <v>1111</v>
      </c>
      <c r="G77" s="277"/>
      <c r="H77" s="275"/>
      <c r="I77" s="275"/>
      <c r="J77" s="275" t="s">
        <v>1112</v>
      </c>
      <c r="K77" s="272"/>
    </row>
    <row r="78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ht="15" customHeight="1">
      <c r="B79" s="270"/>
      <c r="C79" s="258" t="s">
        <v>56</v>
      </c>
      <c r="D79" s="278"/>
      <c r="E79" s="278"/>
      <c r="F79" s="280" t="s">
        <v>1113</v>
      </c>
      <c r="G79" s="279"/>
      <c r="H79" s="258" t="s">
        <v>1114</v>
      </c>
      <c r="I79" s="258" t="s">
        <v>1115</v>
      </c>
      <c r="J79" s="258">
        <v>20</v>
      </c>
      <c r="K79" s="272"/>
    </row>
    <row r="80" ht="15" customHeight="1">
      <c r="B80" s="270"/>
      <c r="C80" s="258" t="s">
        <v>1116</v>
      </c>
      <c r="D80" s="258"/>
      <c r="E80" s="258"/>
      <c r="F80" s="280" t="s">
        <v>1113</v>
      </c>
      <c r="G80" s="279"/>
      <c r="H80" s="258" t="s">
        <v>1117</v>
      </c>
      <c r="I80" s="258" t="s">
        <v>1115</v>
      </c>
      <c r="J80" s="258">
        <v>120</v>
      </c>
      <c r="K80" s="272"/>
    </row>
    <row r="81" ht="15" customHeight="1">
      <c r="B81" s="281"/>
      <c r="C81" s="258" t="s">
        <v>1118</v>
      </c>
      <c r="D81" s="258"/>
      <c r="E81" s="258"/>
      <c r="F81" s="280" t="s">
        <v>1119</v>
      </c>
      <c r="G81" s="279"/>
      <c r="H81" s="258" t="s">
        <v>1120</v>
      </c>
      <c r="I81" s="258" t="s">
        <v>1115</v>
      </c>
      <c r="J81" s="258">
        <v>50</v>
      </c>
      <c r="K81" s="272"/>
    </row>
    <row r="82" ht="15" customHeight="1">
      <c r="B82" s="281"/>
      <c r="C82" s="258" t="s">
        <v>1121</v>
      </c>
      <c r="D82" s="258"/>
      <c r="E82" s="258"/>
      <c r="F82" s="280" t="s">
        <v>1113</v>
      </c>
      <c r="G82" s="279"/>
      <c r="H82" s="258" t="s">
        <v>1122</v>
      </c>
      <c r="I82" s="258" t="s">
        <v>1123</v>
      </c>
      <c r="J82" s="258"/>
      <c r="K82" s="272"/>
    </row>
    <row r="83" ht="15" customHeight="1">
      <c r="B83" s="281"/>
      <c r="C83" s="282" t="s">
        <v>1124</v>
      </c>
      <c r="D83" s="282"/>
      <c r="E83" s="282"/>
      <c r="F83" s="283" t="s">
        <v>1119</v>
      </c>
      <c r="G83" s="282"/>
      <c r="H83" s="282" t="s">
        <v>1125</v>
      </c>
      <c r="I83" s="282" t="s">
        <v>1115</v>
      </c>
      <c r="J83" s="282">
        <v>15</v>
      </c>
      <c r="K83" s="272"/>
    </row>
    <row r="84" ht="15" customHeight="1">
      <c r="B84" s="281"/>
      <c r="C84" s="282" t="s">
        <v>1126</v>
      </c>
      <c r="D84" s="282"/>
      <c r="E84" s="282"/>
      <c r="F84" s="283" t="s">
        <v>1119</v>
      </c>
      <c r="G84" s="282"/>
      <c r="H84" s="282" t="s">
        <v>1127</v>
      </c>
      <c r="I84" s="282" t="s">
        <v>1115</v>
      </c>
      <c r="J84" s="282">
        <v>15</v>
      </c>
      <c r="K84" s="272"/>
    </row>
    <row r="85" ht="15" customHeight="1">
      <c r="B85" s="281"/>
      <c r="C85" s="282" t="s">
        <v>1128</v>
      </c>
      <c r="D85" s="282"/>
      <c r="E85" s="282"/>
      <c r="F85" s="283" t="s">
        <v>1119</v>
      </c>
      <c r="G85" s="282"/>
      <c r="H85" s="282" t="s">
        <v>1129</v>
      </c>
      <c r="I85" s="282" t="s">
        <v>1115</v>
      </c>
      <c r="J85" s="282">
        <v>20</v>
      </c>
      <c r="K85" s="272"/>
    </row>
    <row r="86" ht="15" customHeight="1">
      <c r="B86" s="281"/>
      <c r="C86" s="282" t="s">
        <v>1130</v>
      </c>
      <c r="D86" s="282"/>
      <c r="E86" s="282"/>
      <c r="F86" s="283" t="s">
        <v>1119</v>
      </c>
      <c r="G86" s="282"/>
      <c r="H86" s="282" t="s">
        <v>1131</v>
      </c>
      <c r="I86" s="282" t="s">
        <v>1115</v>
      </c>
      <c r="J86" s="282">
        <v>20</v>
      </c>
      <c r="K86" s="272"/>
    </row>
    <row r="87" ht="15" customHeight="1">
      <c r="B87" s="281"/>
      <c r="C87" s="258" t="s">
        <v>1132</v>
      </c>
      <c r="D87" s="258"/>
      <c r="E87" s="258"/>
      <c r="F87" s="280" t="s">
        <v>1119</v>
      </c>
      <c r="G87" s="279"/>
      <c r="H87" s="258" t="s">
        <v>1133</v>
      </c>
      <c r="I87" s="258" t="s">
        <v>1115</v>
      </c>
      <c r="J87" s="258">
        <v>50</v>
      </c>
      <c r="K87" s="272"/>
    </row>
    <row r="88" ht="15" customHeight="1">
      <c r="B88" s="281"/>
      <c r="C88" s="258" t="s">
        <v>1134</v>
      </c>
      <c r="D88" s="258"/>
      <c r="E88" s="258"/>
      <c r="F88" s="280" t="s">
        <v>1119</v>
      </c>
      <c r="G88" s="279"/>
      <c r="H88" s="258" t="s">
        <v>1135</v>
      </c>
      <c r="I88" s="258" t="s">
        <v>1115</v>
      </c>
      <c r="J88" s="258">
        <v>20</v>
      </c>
      <c r="K88" s="272"/>
    </row>
    <row r="89" ht="15" customHeight="1">
      <c r="B89" s="281"/>
      <c r="C89" s="258" t="s">
        <v>1136</v>
      </c>
      <c r="D89" s="258"/>
      <c r="E89" s="258"/>
      <c r="F89" s="280" t="s">
        <v>1119</v>
      </c>
      <c r="G89" s="279"/>
      <c r="H89" s="258" t="s">
        <v>1137</v>
      </c>
      <c r="I89" s="258" t="s">
        <v>1115</v>
      </c>
      <c r="J89" s="258">
        <v>20</v>
      </c>
      <c r="K89" s="272"/>
    </row>
    <row r="90" ht="15" customHeight="1">
      <c r="B90" s="281"/>
      <c r="C90" s="258" t="s">
        <v>1138</v>
      </c>
      <c r="D90" s="258"/>
      <c r="E90" s="258"/>
      <c r="F90" s="280" t="s">
        <v>1119</v>
      </c>
      <c r="G90" s="279"/>
      <c r="H90" s="258" t="s">
        <v>1139</v>
      </c>
      <c r="I90" s="258" t="s">
        <v>1115</v>
      </c>
      <c r="J90" s="258">
        <v>50</v>
      </c>
      <c r="K90" s="272"/>
    </row>
    <row r="91" ht="15" customHeight="1">
      <c r="B91" s="281"/>
      <c r="C91" s="258" t="s">
        <v>1140</v>
      </c>
      <c r="D91" s="258"/>
      <c r="E91" s="258"/>
      <c r="F91" s="280" t="s">
        <v>1119</v>
      </c>
      <c r="G91" s="279"/>
      <c r="H91" s="258" t="s">
        <v>1140</v>
      </c>
      <c r="I91" s="258" t="s">
        <v>1115</v>
      </c>
      <c r="J91" s="258">
        <v>50</v>
      </c>
      <c r="K91" s="272"/>
    </row>
    <row r="92" ht="15" customHeight="1">
      <c r="B92" s="281"/>
      <c r="C92" s="258" t="s">
        <v>1141</v>
      </c>
      <c r="D92" s="258"/>
      <c r="E92" s="258"/>
      <c r="F92" s="280" t="s">
        <v>1119</v>
      </c>
      <c r="G92" s="279"/>
      <c r="H92" s="258" t="s">
        <v>1142</v>
      </c>
      <c r="I92" s="258" t="s">
        <v>1115</v>
      </c>
      <c r="J92" s="258">
        <v>255</v>
      </c>
      <c r="K92" s="272"/>
    </row>
    <row r="93" ht="15" customHeight="1">
      <c r="B93" s="281"/>
      <c r="C93" s="258" t="s">
        <v>1143</v>
      </c>
      <c r="D93" s="258"/>
      <c r="E93" s="258"/>
      <c r="F93" s="280" t="s">
        <v>1113</v>
      </c>
      <c r="G93" s="279"/>
      <c r="H93" s="258" t="s">
        <v>1144</v>
      </c>
      <c r="I93" s="258" t="s">
        <v>1145</v>
      </c>
      <c r="J93" s="258"/>
      <c r="K93" s="272"/>
    </row>
    <row r="94" ht="15" customHeight="1">
      <c r="B94" s="281"/>
      <c r="C94" s="258" t="s">
        <v>1146</v>
      </c>
      <c r="D94" s="258"/>
      <c r="E94" s="258"/>
      <c r="F94" s="280" t="s">
        <v>1113</v>
      </c>
      <c r="G94" s="279"/>
      <c r="H94" s="258" t="s">
        <v>1147</v>
      </c>
      <c r="I94" s="258" t="s">
        <v>1148</v>
      </c>
      <c r="J94" s="258"/>
      <c r="K94" s="272"/>
    </row>
    <row r="95" ht="15" customHeight="1">
      <c r="B95" s="281"/>
      <c r="C95" s="258" t="s">
        <v>1149</v>
      </c>
      <c r="D95" s="258"/>
      <c r="E95" s="258"/>
      <c r="F95" s="280" t="s">
        <v>1113</v>
      </c>
      <c r="G95" s="279"/>
      <c r="H95" s="258" t="s">
        <v>1149</v>
      </c>
      <c r="I95" s="258" t="s">
        <v>1148</v>
      </c>
      <c r="J95" s="258"/>
      <c r="K95" s="272"/>
    </row>
    <row r="96" ht="15" customHeight="1">
      <c r="B96" s="281"/>
      <c r="C96" s="258" t="s">
        <v>41</v>
      </c>
      <c r="D96" s="258"/>
      <c r="E96" s="258"/>
      <c r="F96" s="280" t="s">
        <v>1113</v>
      </c>
      <c r="G96" s="279"/>
      <c r="H96" s="258" t="s">
        <v>1150</v>
      </c>
      <c r="I96" s="258" t="s">
        <v>1148</v>
      </c>
      <c r="J96" s="258"/>
      <c r="K96" s="272"/>
    </row>
    <row r="97" ht="15" customHeight="1">
      <c r="B97" s="281"/>
      <c r="C97" s="258" t="s">
        <v>51</v>
      </c>
      <c r="D97" s="258"/>
      <c r="E97" s="258"/>
      <c r="F97" s="280" t="s">
        <v>1113</v>
      </c>
      <c r="G97" s="279"/>
      <c r="H97" s="258" t="s">
        <v>1151</v>
      </c>
      <c r="I97" s="258" t="s">
        <v>1148</v>
      </c>
      <c r="J97" s="258"/>
      <c r="K97" s="272"/>
    </row>
    <row r="98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ht="45" customHeight="1">
      <c r="B102" s="270"/>
      <c r="C102" s="271" t="s">
        <v>1152</v>
      </c>
      <c r="D102" s="271"/>
      <c r="E102" s="271"/>
      <c r="F102" s="271"/>
      <c r="G102" s="271"/>
      <c r="H102" s="271"/>
      <c r="I102" s="271"/>
      <c r="J102" s="271"/>
      <c r="K102" s="272"/>
    </row>
    <row r="103" ht="17.25" customHeight="1">
      <c r="B103" s="270"/>
      <c r="C103" s="273" t="s">
        <v>1107</v>
      </c>
      <c r="D103" s="273"/>
      <c r="E103" s="273"/>
      <c r="F103" s="273" t="s">
        <v>1108</v>
      </c>
      <c r="G103" s="274"/>
      <c r="H103" s="273" t="s">
        <v>57</v>
      </c>
      <c r="I103" s="273" t="s">
        <v>60</v>
      </c>
      <c r="J103" s="273" t="s">
        <v>1109</v>
      </c>
      <c r="K103" s="272"/>
    </row>
    <row r="104" ht="17.25" customHeight="1">
      <c r="B104" s="270"/>
      <c r="C104" s="275" t="s">
        <v>1110</v>
      </c>
      <c r="D104" s="275"/>
      <c r="E104" s="275"/>
      <c r="F104" s="276" t="s">
        <v>1111</v>
      </c>
      <c r="G104" s="277"/>
      <c r="H104" s="275"/>
      <c r="I104" s="275"/>
      <c r="J104" s="275" t="s">
        <v>1112</v>
      </c>
      <c r="K104" s="272"/>
    </row>
    <row r="105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ht="15" customHeight="1">
      <c r="B106" s="270"/>
      <c r="C106" s="258" t="s">
        <v>56</v>
      </c>
      <c r="D106" s="278"/>
      <c r="E106" s="278"/>
      <c r="F106" s="280" t="s">
        <v>1113</v>
      </c>
      <c r="G106" s="289"/>
      <c r="H106" s="258" t="s">
        <v>1153</v>
      </c>
      <c r="I106" s="258" t="s">
        <v>1115</v>
      </c>
      <c r="J106" s="258">
        <v>20</v>
      </c>
      <c r="K106" s="272"/>
    </row>
    <row r="107" ht="15" customHeight="1">
      <c r="B107" s="270"/>
      <c r="C107" s="258" t="s">
        <v>1116</v>
      </c>
      <c r="D107" s="258"/>
      <c r="E107" s="258"/>
      <c r="F107" s="280" t="s">
        <v>1113</v>
      </c>
      <c r="G107" s="258"/>
      <c r="H107" s="258" t="s">
        <v>1153</v>
      </c>
      <c r="I107" s="258" t="s">
        <v>1115</v>
      </c>
      <c r="J107" s="258">
        <v>120</v>
      </c>
      <c r="K107" s="272"/>
    </row>
    <row r="108" ht="15" customHeight="1">
      <c r="B108" s="281"/>
      <c r="C108" s="258" t="s">
        <v>1118</v>
      </c>
      <c r="D108" s="258"/>
      <c r="E108" s="258"/>
      <c r="F108" s="280" t="s">
        <v>1119</v>
      </c>
      <c r="G108" s="258"/>
      <c r="H108" s="258" t="s">
        <v>1153</v>
      </c>
      <c r="I108" s="258" t="s">
        <v>1115</v>
      </c>
      <c r="J108" s="258">
        <v>50</v>
      </c>
      <c r="K108" s="272"/>
    </row>
    <row r="109" ht="15" customHeight="1">
      <c r="B109" s="281"/>
      <c r="C109" s="258" t="s">
        <v>1121</v>
      </c>
      <c r="D109" s="258"/>
      <c r="E109" s="258"/>
      <c r="F109" s="280" t="s">
        <v>1113</v>
      </c>
      <c r="G109" s="258"/>
      <c r="H109" s="258" t="s">
        <v>1153</v>
      </c>
      <c r="I109" s="258" t="s">
        <v>1123</v>
      </c>
      <c r="J109" s="258"/>
      <c r="K109" s="272"/>
    </row>
    <row r="110" ht="15" customHeight="1">
      <c r="B110" s="281"/>
      <c r="C110" s="258" t="s">
        <v>1132</v>
      </c>
      <c r="D110" s="258"/>
      <c r="E110" s="258"/>
      <c r="F110" s="280" t="s">
        <v>1119</v>
      </c>
      <c r="G110" s="258"/>
      <c r="H110" s="258" t="s">
        <v>1153</v>
      </c>
      <c r="I110" s="258" t="s">
        <v>1115</v>
      </c>
      <c r="J110" s="258">
        <v>50</v>
      </c>
      <c r="K110" s="272"/>
    </row>
    <row r="111" ht="15" customHeight="1">
      <c r="B111" s="281"/>
      <c r="C111" s="258" t="s">
        <v>1140</v>
      </c>
      <c r="D111" s="258"/>
      <c r="E111" s="258"/>
      <c r="F111" s="280" t="s">
        <v>1119</v>
      </c>
      <c r="G111" s="258"/>
      <c r="H111" s="258" t="s">
        <v>1153</v>
      </c>
      <c r="I111" s="258" t="s">
        <v>1115</v>
      </c>
      <c r="J111" s="258">
        <v>50</v>
      </c>
      <c r="K111" s="272"/>
    </row>
    <row r="112" ht="15" customHeight="1">
      <c r="B112" s="281"/>
      <c r="C112" s="258" t="s">
        <v>1138</v>
      </c>
      <c r="D112" s="258"/>
      <c r="E112" s="258"/>
      <c r="F112" s="280" t="s">
        <v>1119</v>
      </c>
      <c r="G112" s="258"/>
      <c r="H112" s="258" t="s">
        <v>1153</v>
      </c>
      <c r="I112" s="258" t="s">
        <v>1115</v>
      </c>
      <c r="J112" s="258">
        <v>50</v>
      </c>
      <c r="K112" s="272"/>
    </row>
    <row r="113" ht="15" customHeight="1">
      <c r="B113" s="281"/>
      <c r="C113" s="258" t="s">
        <v>56</v>
      </c>
      <c r="D113" s="258"/>
      <c r="E113" s="258"/>
      <c r="F113" s="280" t="s">
        <v>1113</v>
      </c>
      <c r="G113" s="258"/>
      <c r="H113" s="258" t="s">
        <v>1154</v>
      </c>
      <c r="I113" s="258" t="s">
        <v>1115</v>
      </c>
      <c r="J113" s="258">
        <v>20</v>
      </c>
      <c r="K113" s="272"/>
    </row>
    <row r="114" ht="15" customHeight="1">
      <c r="B114" s="281"/>
      <c r="C114" s="258" t="s">
        <v>1155</v>
      </c>
      <c r="D114" s="258"/>
      <c r="E114" s="258"/>
      <c r="F114" s="280" t="s">
        <v>1113</v>
      </c>
      <c r="G114" s="258"/>
      <c r="H114" s="258" t="s">
        <v>1156</v>
      </c>
      <c r="I114" s="258" t="s">
        <v>1115</v>
      </c>
      <c r="J114" s="258">
        <v>120</v>
      </c>
      <c r="K114" s="272"/>
    </row>
    <row r="115" ht="15" customHeight="1">
      <c r="B115" s="281"/>
      <c r="C115" s="258" t="s">
        <v>41</v>
      </c>
      <c r="D115" s="258"/>
      <c r="E115" s="258"/>
      <c r="F115" s="280" t="s">
        <v>1113</v>
      </c>
      <c r="G115" s="258"/>
      <c r="H115" s="258" t="s">
        <v>1157</v>
      </c>
      <c r="I115" s="258" t="s">
        <v>1148</v>
      </c>
      <c r="J115" s="258"/>
      <c r="K115" s="272"/>
    </row>
    <row r="116" ht="15" customHeight="1">
      <c r="B116" s="281"/>
      <c r="C116" s="258" t="s">
        <v>51</v>
      </c>
      <c r="D116" s="258"/>
      <c r="E116" s="258"/>
      <c r="F116" s="280" t="s">
        <v>1113</v>
      </c>
      <c r="G116" s="258"/>
      <c r="H116" s="258" t="s">
        <v>1158</v>
      </c>
      <c r="I116" s="258" t="s">
        <v>1148</v>
      </c>
      <c r="J116" s="258"/>
      <c r="K116" s="272"/>
    </row>
    <row r="117" ht="15" customHeight="1">
      <c r="B117" s="281"/>
      <c r="C117" s="258" t="s">
        <v>60</v>
      </c>
      <c r="D117" s="258"/>
      <c r="E117" s="258"/>
      <c r="F117" s="280" t="s">
        <v>1113</v>
      </c>
      <c r="G117" s="258"/>
      <c r="H117" s="258" t="s">
        <v>1159</v>
      </c>
      <c r="I117" s="258" t="s">
        <v>1160</v>
      </c>
      <c r="J117" s="258"/>
      <c r="K117" s="272"/>
    </row>
    <row r="118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ht="45" customHeight="1">
      <c r="B122" s="296"/>
      <c r="C122" s="249" t="s">
        <v>1161</v>
      </c>
      <c r="D122" s="249"/>
      <c r="E122" s="249"/>
      <c r="F122" s="249"/>
      <c r="G122" s="249"/>
      <c r="H122" s="249"/>
      <c r="I122" s="249"/>
      <c r="J122" s="249"/>
      <c r="K122" s="297"/>
    </row>
    <row r="123" ht="17.25" customHeight="1">
      <c r="B123" s="298"/>
      <c r="C123" s="273" t="s">
        <v>1107</v>
      </c>
      <c r="D123" s="273"/>
      <c r="E123" s="273"/>
      <c r="F123" s="273" t="s">
        <v>1108</v>
      </c>
      <c r="G123" s="274"/>
      <c r="H123" s="273" t="s">
        <v>57</v>
      </c>
      <c r="I123" s="273" t="s">
        <v>60</v>
      </c>
      <c r="J123" s="273" t="s">
        <v>1109</v>
      </c>
      <c r="K123" s="299"/>
    </row>
    <row r="124" ht="17.25" customHeight="1">
      <c r="B124" s="298"/>
      <c r="C124" s="275" t="s">
        <v>1110</v>
      </c>
      <c r="D124" s="275"/>
      <c r="E124" s="275"/>
      <c r="F124" s="276" t="s">
        <v>1111</v>
      </c>
      <c r="G124" s="277"/>
      <c r="H124" s="275"/>
      <c r="I124" s="275"/>
      <c r="J124" s="275" t="s">
        <v>1112</v>
      </c>
      <c r="K124" s="299"/>
    </row>
    <row r="125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ht="15" customHeight="1">
      <c r="B126" s="300"/>
      <c r="C126" s="258" t="s">
        <v>1116</v>
      </c>
      <c r="D126" s="278"/>
      <c r="E126" s="278"/>
      <c r="F126" s="280" t="s">
        <v>1113</v>
      </c>
      <c r="G126" s="258"/>
      <c r="H126" s="258" t="s">
        <v>1153</v>
      </c>
      <c r="I126" s="258" t="s">
        <v>1115</v>
      </c>
      <c r="J126" s="258">
        <v>120</v>
      </c>
      <c r="K126" s="302"/>
    </row>
    <row r="127" ht="15" customHeight="1">
      <c r="B127" s="300"/>
      <c r="C127" s="258" t="s">
        <v>1162</v>
      </c>
      <c r="D127" s="258"/>
      <c r="E127" s="258"/>
      <c r="F127" s="280" t="s">
        <v>1113</v>
      </c>
      <c r="G127" s="258"/>
      <c r="H127" s="258" t="s">
        <v>1163</v>
      </c>
      <c r="I127" s="258" t="s">
        <v>1115</v>
      </c>
      <c r="J127" s="258" t="s">
        <v>1164</v>
      </c>
      <c r="K127" s="302"/>
    </row>
    <row r="128" ht="15" customHeight="1">
      <c r="B128" s="300"/>
      <c r="C128" s="258" t="s">
        <v>87</v>
      </c>
      <c r="D128" s="258"/>
      <c r="E128" s="258"/>
      <c r="F128" s="280" t="s">
        <v>1113</v>
      </c>
      <c r="G128" s="258"/>
      <c r="H128" s="258" t="s">
        <v>1165</v>
      </c>
      <c r="I128" s="258" t="s">
        <v>1115</v>
      </c>
      <c r="J128" s="258" t="s">
        <v>1164</v>
      </c>
      <c r="K128" s="302"/>
    </row>
    <row r="129" ht="15" customHeight="1">
      <c r="B129" s="300"/>
      <c r="C129" s="258" t="s">
        <v>1124</v>
      </c>
      <c r="D129" s="258"/>
      <c r="E129" s="258"/>
      <c r="F129" s="280" t="s">
        <v>1119</v>
      </c>
      <c r="G129" s="258"/>
      <c r="H129" s="258" t="s">
        <v>1125</v>
      </c>
      <c r="I129" s="258" t="s">
        <v>1115</v>
      </c>
      <c r="J129" s="258">
        <v>15</v>
      </c>
      <c r="K129" s="302"/>
    </row>
    <row r="130" ht="15" customHeight="1">
      <c r="B130" s="300"/>
      <c r="C130" s="282" t="s">
        <v>1126</v>
      </c>
      <c r="D130" s="282"/>
      <c r="E130" s="282"/>
      <c r="F130" s="283" t="s">
        <v>1119</v>
      </c>
      <c r="G130" s="282"/>
      <c r="H130" s="282" t="s">
        <v>1127</v>
      </c>
      <c r="I130" s="282" t="s">
        <v>1115</v>
      </c>
      <c r="J130" s="282">
        <v>15</v>
      </c>
      <c r="K130" s="302"/>
    </row>
    <row r="131" ht="15" customHeight="1">
      <c r="B131" s="300"/>
      <c r="C131" s="282" t="s">
        <v>1128</v>
      </c>
      <c r="D131" s="282"/>
      <c r="E131" s="282"/>
      <c r="F131" s="283" t="s">
        <v>1119</v>
      </c>
      <c r="G131" s="282"/>
      <c r="H131" s="282" t="s">
        <v>1129</v>
      </c>
      <c r="I131" s="282" t="s">
        <v>1115</v>
      </c>
      <c r="J131" s="282">
        <v>20</v>
      </c>
      <c r="K131" s="302"/>
    </row>
    <row r="132" ht="15" customHeight="1">
      <c r="B132" s="300"/>
      <c r="C132" s="282" t="s">
        <v>1130</v>
      </c>
      <c r="D132" s="282"/>
      <c r="E132" s="282"/>
      <c r="F132" s="283" t="s">
        <v>1119</v>
      </c>
      <c r="G132" s="282"/>
      <c r="H132" s="282" t="s">
        <v>1131</v>
      </c>
      <c r="I132" s="282" t="s">
        <v>1115</v>
      </c>
      <c r="J132" s="282">
        <v>20</v>
      </c>
      <c r="K132" s="302"/>
    </row>
    <row r="133" ht="15" customHeight="1">
      <c r="B133" s="300"/>
      <c r="C133" s="258" t="s">
        <v>1118</v>
      </c>
      <c r="D133" s="258"/>
      <c r="E133" s="258"/>
      <c r="F133" s="280" t="s">
        <v>1119</v>
      </c>
      <c r="G133" s="258"/>
      <c r="H133" s="258" t="s">
        <v>1153</v>
      </c>
      <c r="I133" s="258" t="s">
        <v>1115</v>
      </c>
      <c r="J133" s="258">
        <v>50</v>
      </c>
      <c r="K133" s="302"/>
    </row>
    <row r="134" ht="15" customHeight="1">
      <c r="B134" s="300"/>
      <c r="C134" s="258" t="s">
        <v>1132</v>
      </c>
      <c r="D134" s="258"/>
      <c r="E134" s="258"/>
      <c r="F134" s="280" t="s">
        <v>1119</v>
      </c>
      <c r="G134" s="258"/>
      <c r="H134" s="258" t="s">
        <v>1153</v>
      </c>
      <c r="I134" s="258" t="s">
        <v>1115</v>
      </c>
      <c r="J134" s="258">
        <v>50</v>
      </c>
      <c r="K134" s="302"/>
    </row>
    <row r="135" ht="15" customHeight="1">
      <c r="B135" s="300"/>
      <c r="C135" s="258" t="s">
        <v>1138</v>
      </c>
      <c r="D135" s="258"/>
      <c r="E135" s="258"/>
      <c r="F135" s="280" t="s">
        <v>1119</v>
      </c>
      <c r="G135" s="258"/>
      <c r="H135" s="258" t="s">
        <v>1153</v>
      </c>
      <c r="I135" s="258" t="s">
        <v>1115</v>
      </c>
      <c r="J135" s="258">
        <v>50</v>
      </c>
      <c r="K135" s="302"/>
    </row>
    <row r="136" ht="15" customHeight="1">
      <c r="B136" s="300"/>
      <c r="C136" s="258" t="s">
        <v>1140</v>
      </c>
      <c r="D136" s="258"/>
      <c r="E136" s="258"/>
      <c r="F136" s="280" t="s">
        <v>1119</v>
      </c>
      <c r="G136" s="258"/>
      <c r="H136" s="258" t="s">
        <v>1153</v>
      </c>
      <c r="I136" s="258" t="s">
        <v>1115</v>
      </c>
      <c r="J136" s="258">
        <v>50</v>
      </c>
      <c r="K136" s="302"/>
    </row>
    <row r="137" ht="15" customHeight="1">
      <c r="B137" s="300"/>
      <c r="C137" s="258" t="s">
        <v>1141</v>
      </c>
      <c r="D137" s="258"/>
      <c r="E137" s="258"/>
      <c r="F137" s="280" t="s">
        <v>1119</v>
      </c>
      <c r="G137" s="258"/>
      <c r="H137" s="258" t="s">
        <v>1166</v>
      </c>
      <c r="I137" s="258" t="s">
        <v>1115</v>
      </c>
      <c r="J137" s="258">
        <v>255</v>
      </c>
      <c r="K137" s="302"/>
    </row>
    <row r="138" ht="15" customHeight="1">
      <c r="B138" s="300"/>
      <c r="C138" s="258" t="s">
        <v>1143</v>
      </c>
      <c r="D138" s="258"/>
      <c r="E138" s="258"/>
      <c r="F138" s="280" t="s">
        <v>1113</v>
      </c>
      <c r="G138" s="258"/>
      <c r="H138" s="258" t="s">
        <v>1167</v>
      </c>
      <c r="I138" s="258" t="s">
        <v>1145</v>
      </c>
      <c r="J138" s="258"/>
      <c r="K138" s="302"/>
    </row>
    <row r="139" ht="15" customHeight="1">
      <c r="B139" s="300"/>
      <c r="C139" s="258" t="s">
        <v>1146</v>
      </c>
      <c r="D139" s="258"/>
      <c r="E139" s="258"/>
      <c r="F139" s="280" t="s">
        <v>1113</v>
      </c>
      <c r="G139" s="258"/>
      <c r="H139" s="258" t="s">
        <v>1168</v>
      </c>
      <c r="I139" s="258" t="s">
        <v>1148</v>
      </c>
      <c r="J139" s="258"/>
      <c r="K139" s="302"/>
    </row>
    <row r="140" ht="15" customHeight="1">
      <c r="B140" s="300"/>
      <c r="C140" s="258" t="s">
        <v>1149</v>
      </c>
      <c r="D140" s="258"/>
      <c r="E140" s="258"/>
      <c r="F140" s="280" t="s">
        <v>1113</v>
      </c>
      <c r="G140" s="258"/>
      <c r="H140" s="258" t="s">
        <v>1149</v>
      </c>
      <c r="I140" s="258" t="s">
        <v>1148</v>
      </c>
      <c r="J140" s="258"/>
      <c r="K140" s="302"/>
    </row>
    <row r="141" ht="15" customHeight="1">
      <c r="B141" s="300"/>
      <c r="C141" s="258" t="s">
        <v>41</v>
      </c>
      <c r="D141" s="258"/>
      <c r="E141" s="258"/>
      <c r="F141" s="280" t="s">
        <v>1113</v>
      </c>
      <c r="G141" s="258"/>
      <c r="H141" s="258" t="s">
        <v>1169</v>
      </c>
      <c r="I141" s="258" t="s">
        <v>1148</v>
      </c>
      <c r="J141" s="258"/>
      <c r="K141" s="302"/>
    </row>
    <row r="142" ht="15" customHeight="1">
      <c r="B142" s="300"/>
      <c r="C142" s="258" t="s">
        <v>1170</v>
      </c>
      <c r="D142" s="258"/>
      <c r="E142" s="258"/>
      <c r="F142" s="280" t="s">
        <v>1113</v>
      </c>
      <c r="G142" s="258"/>
      <c r="H142" s="258" t="s">
        <v>1171</v>
      </c>
      <c r="I142" s="258" t="s">
        <v>1148</v>
      </c>
      <c r="J142" s="258"/>
      <c r="K142" s="302"/>
    </row>
    <row r="143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ht="45" customHeight="1">
      <c r="B147" s="270"/>
      <c r="C147" s="271" t="s">
        <v>1172</v>
      </c>
      <c r="D147" s="271"/>
      <c r="E147" s="271"/>
      <c r="F147" s="271"/>
      <c r="G147" s="271"/>
      <c r="H147" s="271"/>
      <c r="I147" s="271"/>
      <c r="J147" s="271"/>
      <c r="K147" s="272"/>
    </row>
    <row r="148" ht="17.25" customHeight="1">
      <c r="B148" s="270"/>
      <c r="C148" s="273" t="s">
        <v>1107</v>
      </c>
      <c r="D148" s="273"/>
      <c r="E148" s="273"/>
      <c r="F148" s="273" t="s">
        <v>1108</v>
      </c>
      <c r="G148" s="274"/>
      <c r="H148" s="273" t="s">
        <v>57</v>
      </c>
      <c r="I148" s="273" t="s">
        <v>60</v>
      </c>
      <c r="J148" s="273" t="s">
        <v>1109</v>
      </c>
      <c r="K148" s="272"/>
    </row>
    <row r="149" ht="17.25" customHeight="1">
      <c r="B149" s="270"/>
      <c r="C149" s="275" t="s">
        <v>1110</v>
      </c>
      <c r="D149" s="275"/>
      <c r="E149" s="275"/>
      <c r="F149" s="276" t="s">
        <v>1111</v>
      </c>
      <c r="G149" s="277"/>
      <c r="H149" s="275"/>
      <c r="I149" s="275"/>
      <c r="J149" s="275" t="s">
        <v>1112</v>
      </c>
      <c r="K149" s="272"/>
    </row>
    <row r="150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ht="15" customHeight="1">
      <c r="B151" s="281"/>
      <c r="C151" s="306" t="s">
        <v>1116</v>
      </c>
      <c r="D151" s="258"/>
      <c r="E151" s="258"/>
      <c r="F151" s="307" t="s">
        <v>1113</v>
      </c>
      <c r="G151" s="258"/>
      <c r="H151" s="306" t="s">
        <v>1153</v>
      </c>
      <c r="I151" s="306" t="s">
        <v>1115</v>
      </c>
      <c r="J151" s="306">
        <v>120</v>
      </c>
      <c r="K151" s="302"/>
    </row>
    <row r="152" ht="15" customHeight="1">
      <c r="B152" s="281"/>
      <c r="C152" s="306" t="s">
        <v>1162</v>
      </c>
      <c r="D152" s="258"/>
      <c r="E152" s="258"/>
      <c r="F152" s="307" t="s">
        <v>1113</v>
      </c>
      <c r="G152" s="258"/>
      <c r="H152" s="306" t="s">
        <v>1173</v>
      </c>
      <c r="I152" s="306" t="s">
        <v>1115</v>
      </c>
      <c r="J152" s="306" t="s">
        <v>1164</v>
      </c>
      <c r="K152" s="302"/>
    </row>
    <row r="153" ht="15" customHeight="1">
      <c r="B153" s="281"/>
      <c r="C153" s="306" t="s">
        <v>87</v>
      </c>
      <c r="D153" s="258"/>
      <c r="E153" s="258"/>
      <c r="F153" s="307" t="s">
        <v>1113</v>
      </c>
      <c r="G153" s="258"/>
      <c r="H153" s="306" t="s">
        <v>1174</v>
      </c>
      <c r="I153" s="306" t="s">
        <v>1115</v>
      </c>
      <c r="J153" s="306" t="s">
        <v>1164</v>
      </c>
      <c r="K153" s="302"/>
    </row>
    <row r="154" ht="15" customHeight="1">
      <c r="B154" s="281"/>
      <c r="C154" s="306" t="s">
        <v>1118</v>
      </c>
      <c r="D154" s="258"/>
      <c r="E154" s="258"/>
      <c r="F154" s="307" t="s">
        <v>1119</v>
      </c>
      <c r="G154" s="258"/>
      <c r="H154" s="306" t="s">
        <v>1153</v>
      </c>
      <c r="I154" s="306" t="s">
        <v>1115</v>
      </c>
      <c r="J154" s="306">
        <v>50</v>
      </c>
      <c r="K154" s="302"/>
    </row>
    <row r="155" ht="15" customHeight="1">
      <c r="B155" s="281"/>
      <c r="C155" s="306" t="s">
        <v>1121</v>
      </c>
      <c r="D155" s="258"/>
      <c r="E155" s="258"/>
      <c r="F155" s="307" t="s">
        <v>1113</v>
      </c>
      <c r="G155" s="258"/>
      <c r="H155" s="306" t="s">
        <v>1153</v>
      </c>
      <c r="I155" s="306" t="s">
        <v>1123</v>
      </c>
      <c r="J155" s="306"/>
      <c r="K155" s="302"/>
    </row>
    <row r="156" ht="15" customHeight="1">
      <c r="B156" s="281"/>
      <c r="C156" s="306" t="s">
        <v>1132</v>
      </c>
      <c r="D156" s="258"/>
      <c r="E156" s="258"/>
      <c r="F156" s="307" t="s">
        <v>1119</v>
      </c>
      <c r="G156" s="258"/>
      <c r="H156" s="306" t="s">
        <v>1153</v>
      </c>
      <c r="I156" s="306" t="s">
        <v>1115</v>
      </c>
      <c r="J156" s="306">
        <v>50</v>
      </c>
      <c r="K156" s="302"/>
    </row>
    <row r="157" ht="15" customHeight="1">
      <c r="B157" s="281"/>
      <c r="C157" s="306" t="s">
        <v>1140</v>
      </c>
      <c r="D157" s="258"/>
      <c r="E157" s="258"/>
      <c r="F157" s="307" t="s">
        <v>1119</v>
      </c>
      <c r="G157" s="258"/>
      <c r="H157" s="306" t="s">
        <v>1153</v>
      </c>
      <c r="I157" s="306" t="s">
        <v>1115</v>
      </c>
      <c r="J157" s="306">
        <v>50</v>
      </c>
      <c r="K157" s="302"/>
    </row>
    <row r="158" ht="15" customHeight="1">
      <c r="B158" s="281"/>
      <c r="C158" s="306" t="s">
        <v>1138</v>
      </c>
      <c r="D158" s="258"/>
      <c r="E158" s="258"/>
      <c r="F158" s="307" t="s">
        <v>1119</v>
      </c>
      <c r="G158" s="258"/>
      <c r="H158" s="306" t="s">
        <v>1153</v>
      </c>
      <c r="I158" s="306" t="s">
        <v>1115</v>
      </c>
      <c r="J158" s="306">
        <v>50</v>
      </c>
      <c r="K158" s="302"/>
    </row>
    <row r="159" ht="15" customHeight="1">
      <c r="B159" s="281"/>
      <c r="C159" s="306" t="s">
        <v>104</v>
      </c>
      <c r="D159" s="258"/>
      <c r="E159" s="258"/>
      <c r="F159" s="307" t="s">
        <v>1113</v>
      </c>
      <c r="G159" s="258"/>
      <c r="H159" s="306" t="s">
        <v>1175</v>
      </c>
      <c r="I159" s="306" t="s">
        <v>1115</v>
      </c>
      <c r="J159" s="306" t="s">
        <v>1176</v>
      </c>
      <c r="K159" s="302"/>
    </row>
    <row r="160" ht="15" customHeight="1">
      <c r="B160" s="281"/>
      <c r="C160" s="306" t="s">
        <v>1177</v>
      </c>
      <c r="D160" s="258"/>
      <c r="E160" s="258"/>
      <c r="F160" s="307" t="s">
        <v>1113</v>
      </c>
      <c r="G160" s="258"/>
      <c r="H160" s="306" t="s">
        <v>1178</v>
      </c>
      <c r="I160" s="306" t="s">
        <v>1148</v>
      </c>
      <c r="J160" s="306"/>
      <c r="K160" s="302"/>
    </row>
    <row r="16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ht="45" customHeight="1">
      <c r="B165" s="248"/>
      <c r="C165" s="249" t="s">
        <v>1179</v>
      </c>
      <c r="D165" s="249"/>
      <c r="E165" s="249"/>
      <c r="F165" s="249"/>
      <c r="G165" s="249"/>
      <c r="H165" s="249"/>
      <c r="I165" s="249"/>
      <c r="J165" s="249"/>
      <c r="K165" s="250"/>
    </row>
    <row r="166" ht="17.25" customHeight="1">
      <c r="B166" s="248"/>
      <c r="C166" s="273" t="s">
        <v>1107</v>
      </c>
      <c r="D166" s="273"/>
      <c r="E166" s="273"/>
      <c r="F166" s="273" t="s">
        <v>1108</v>
      </c>
      <c r="G166" s="310"/>
      <c r="H166" s="311" t="s">
        <v>57</v>
      </c>
      <c r="I166" s="311" t="s">
        <v>60</v>
      </c>
      <c r="J166" s="273" t="s">
        <v>1109</v>
      </c>
      <c r="K166" s="250"/>
    </row>
    <row r="167" ht="17.25" customHeight="1">
      <c r="B167" s="251"/>
      <c r="C167" s="275" t="s">
        <v>1110</v>
      </c>
      <c r="D167" s="275"/>
      <c r="E167" s="275"/>
      <c r="F167" s="276" t="s">
        <v>1111</v>
      </c>
      <c r="G167" s="312"/>
      <c r="H167" s="313"/>
      <c r="I167" s="313"/>
      <c r="J167" s="275" t="s">
        <v>1112</v>
      </c>
      <c r="K167" s="253"/>
    </row>
    <row r="168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ht="15" customHeight="1">
      <c r="B169" s="281"/>
      <c r="C169" s="258" t="s">
        <v>1116</v>
      </c>
      <c r="D169" s="258"/>
      <c r="E169" s="258"/>
      <c r="F169" s="280" t="s">
        <v>1113</v>
      </c>
      <c r="G169" s="258"/>
      <c r="H169" s="258" t="s">
        <v>1153</v>
      </c>
      <c r="I169" s="258" t="s">
        <v>1115</v>
      </c>
      <c r="J169" s="258">
        <v>120</v>
      </c>
      <c r="K169" s="302"/>
    </row>
    <row r="170" ht="15" customHeight="1">
      <c r="B170" s="281"/>
      <c r="C170" s="258" t="s">
        <v>1162</v>
      </c>
      <c r="D170" s="258"/>
      <c r="E170" s="258"/>
      <c r="F170" s="280" t="s">
        <v>1113</v>
      </c>
      <c r="G170" s="258"/>
      <c r="H170" s="258" t="s">
        <v>1163</v>
      </c>
      <c r="I170" s="258" t="s">
        <v>1115</v>
      </c>
      <c r="J170" s="258" t="s">
        <v>1164</v>
      </c>
      <c r="K170" s="302"/>
    </row>
    <row r="171" ht="15" customHeight="1">
      <c r="B171" s="281"/>
      <c r="C171" s="258" t="s">
        <v>87</v>
      </c>
      <c r="D171" s="258"/>
      <c r="E171" s="258"/>
      <c r="F171" s="280" t="s">
        <v>1113</v>
      </c>
      <c r="G171" s="258"/>
      <c r="H171" s="258" t="s">
        <v>1180</v>
      </c>
      <c r="I171" s="258" t="s">
        <v>1115</v>
      </c>
      <c r="J171" s="258" t="s">
        <v>1164</v>
      </c>
      <c r="K171" s="302"/>
    </row>
    <row r="172" ht="15" customHeight="1">
      <c r="B172" s="281"/>
      <c r="C172" s="258" t="s">
        <v>1118</v>
      </c>
      <c r="D172" s="258"/>
      <c r="E172" s="258"/>
      <c r="F172" s="280" t="s">
        <v>1119</v>
      </c>
      <c r="G172" s="258"/>
      <c r="H172" s="258" t="s">
        <v>1180</v>
      </c>
      <c r="I172" s="258" t="s">
        <v>1115</v>
      </c>
      <c r="J172" s="258">
        <v>50</v>
      </c>
      <c r="K172" s="302"/>
    </row>
    <row r="173" ht="15" customHeight="1">
      <c r="B173" s="281"/>
      <c r="C173" s="258" t="s">
        <v>1121</v>
      </c>
      <c r="D173" s="258"/>
      <c r="E173" s="258"/>
      <c r="F173" s="280" t="s">
        <v>1113</v>
      </c>
      <c r="G173" s="258"/>
      <c r="H173" s="258" t="s">
        <v>1180</v>
      </c>
      <c r="I173" s="258" t="s">
        <v>1123</v>
      </c>
      <c r="J173" s="258"/>
      <c r="K173" s="302"/>
    </row>
    <row r="174" ht="15" customHeight="1">
      <c r="B174" s="281"/>
      <c r="C174" s="258" t="s">
        <v>1132</v>
      </c>
      <c r="D174" s="258"/>
      <c r="E174" s="258"/>
      <c r="F174" s="280" t="s">
        <v>1119</v>
      </c>
      <c r="G174" s="258"/>
      <c r="H174" s="258" t="s">
        <v>1180</v>
      </c>
      <c r="I174" s="258" t="s">
        <v>1115</v>
      </c>
      <c r="J174" s="258">
        <v>50</v>
      </c>
      <c r="K174" s="302"/>
    </row>
    <row r="175" ht="15" customHeight="1">
      <c r="B175" s="281"/>
      <c r="C175" s="258" t="s">
        <v>1140</v>
      </c>
      <c r="D175" s="258"/>
      <c r="E175" s="258"/>
      <c r="F175" s="280" t="s">
        <v>1119</v>
      </c>
      <c r="G175" s="258"/>
      <c r="H175" s="258" t="s">
        <v>1180</v>
      </c>
      <c r="I175" s="258" t="s">
        <v>1115</v>
      </c>
      <c r="J175" s="258">
        <v>50</v>
      </c>
      <c r="K175" s="302"/>
    </row>
    <row r="176" ht="15" customHeight="1">
      <c r="B176" s="281"/>
      <c r="C176" s="258" t="s">
        <v>1138</v>
      </c>
      <c r="D176" s="258"/>
      <c r="E176" s="258"/>
      <c r="F176" s="280" t="s">
        <v>1119</v>
      </c>
      <c r="G176" s="258"/>
      <c r="H176" s="258" t="s">
        <v>1180</v>
      </c>
      <c r="I176" s="258" t="s">
        <v>1115</v>
      </c>
      <c r="J176" s="258">
        <v>50</v>
      </c>
      <c r="K176" s="302"/>
    </row>
    <row r="177" ht="15" customHeight="1">
      <c r="B177" s="281"/>
      <c r="C177" s="258" t="s">
        <v>120</v>
      </c>
      <c r="D177" s="258"/>
      <c r="E177" s="258"/>
      <c r="F177" s="280" t="s">
        <v>1113</v>
      </c>
      <c r="G177" s="258"/>
      <c r="H177" s="258" t="s">
        <v>1181</v>
      </c>
      <c r="I177" s="258" t="s">
        <v>1182</v>
      </c>
      <c r="J177" s="258"/>
      <c r="K177" s="302"/>
    </row>
    <row r="178" ht="15" customHeight="1">
      <c r="B178" s="281"/>
      <c r="C178" s="258" t="s">
        <v>60</v>
      </c>
      <c r="D178" s="258"/>
      <c r="E178" s="258"/>
      <c r="F178" s="280" t="s">
        <v>1113</v>
      </c>
      <c r="G178" s="258"/>
      <c r="H178" s="258" t="s">
        <v>1183</v>
      </c>
      <c r="I178" s="258" t="s">
        <v>1184</v>
      </c>
      <c r="J178" s="258">
        <v>1</v>
      </c>
      <c r="K178" s="302"/>
    </row>
    <row r="179" ht="15" customHeight="1">
      <c r="B179" s="281"/>
      <c r="C179" s="258" t="s">
        <v>56</v>
      </c>
      <c r="D179" s="258"/>
      <c r="E179" s="258"/>
      <c r="F179" s="280" t="s">
        <v>1113</v>
      </c>
      <c r="G179" s="258"/>
      <c r="H179" s="258" t="s">
        <v>1185</v>
      </c>
      <c r="I179" s="258" t="s">
        <v>1115</v>
      </c>
      <c r="J179" s="258">
        <v>20</v>
      </c>
      <c r="K179" s="302"/>
    </row>
    <row r="180" ht="15" customHeight="1">
      <c r="B180" s="281"/>
      <c r="C180" s="258" t="s">
        <v>57</v>
      </c>
      <c r="D180" s="258"/>
      <c r="E180" s="258"/>
      <c r="F180" s="280" t="s">
        <v>1113</v>
      </c>
      <c r="G180" s="258"/>
      <c r="H180" s="258" t="s">
        <v>1186</v>
      </c>
      <c r="I180" s="258" t="s">
        <v>1115</v>
      </c>
      <c r="J180" s="258">
        <v>255</v>
      </c>
      <c r="K180" s="302"/>
    </row>
    <row r="181" ht="15" customHeight="1">
      <c r="B181" s="281"/>
      <c r="C181" s="258" t="s">
        <v>121</v>
      </c>
      <c r="D181" s="258"/>
      <c r="E181" s="258"/>
      <c r="F181" s="280" t="s">
        <v>1113</v>
      </c>
      <c r="G181" s="258"/>
      <c r="H181" s="258" t="s">
        <v>1077</v>
      </c>
      <c r="I181" s="258" t="s">
        <v>1115</v>
      </c>
      <c r="J181" s="258">
        <v>10</v>
      </c>
      <c r="K181" s="302"/>
    </row>
    <row r="182" ht="15" customHeight="1">
      <c r="B182" s="281"/>
      <c r="C182" s="258" t="s">
        <v>122</v>
      </c>
      <c r="D182" s="258"/>
      <c r="E182" s="258"/>
      <c r="F182" s="280" t="s">
        <v>1113</v>
      </c>
      <c r="G182" s="258"/>
      <c r="H182" s="258" t="s">
        <v>1187</v>
      </c>
      <c r="I182" s="258" t="s">
        <v>1148</v>
      </c>
      <c r="J182" s="258"/>
      <c r="K182" s="302"/>
    </row>
    <row r="183" ht="15" customHeight="1">
      <c r="B183" s="281"/>
      <c r="C183" s="258" t="s">
        <v>1188</v>
      </c>
      <c r="D183" s="258"/>
      <c r="E183" s="258"/>
      <c r="F183" s="280" t="s">
        <v>1113</v>
      </c>
      <c r="G183" s="258"/>
      <c r="H183" s="258" t="s">
        <v>1189</v>
      </c>
      <c r="I183" s="258" t="s">
        <v>1148</v>
      </c>
      <c r="J183" s="258"/>
      <c r="K183" s="302"/>
    </row>
    <row r="184" ht="15" customHeight="1">
      <c r="B184" s="281"/>
      <c r="C184" s="258" t="s">
        <v>1177</v>
      </c>
      <c r="D184" s="258"/>
      <c r="E184" s="258"/>
      <c r="F184" s="280" t="s">
        <v>1113</v>
      </c>
      <c r="G184" s="258"/>
      <c r="H184" s="258" t="s">
        <v>1190</v>
      </c>
      <c r="I184" s="258" t="s">
        <v>1148</v>
      </c>
      <c r="J184" s="258"/>
      <c r="K184" s="302"/>
    </row>
    <row r="185" ht="15" customHeight="1">
      <c r="B185" s="281"/>
      <c r="C185" s="258" t="s">
        <v>124</v>
      </c>
      <c r="D185" s="258"/>
      <c r="E185" s="258"/>
      <c r="F185" s="280" t="s">
        <v>1119</v>
      </c>
      <c r="G185" s="258"/>
      <c r="H185" s="258" t="s">
        <v>1191</v>
      </c>
      <c r="I185" s="258" t="s">
        <v>1115</v>
      </c>
      <c r="J185" s="258">
        <v>50</v>
      </c>
      <c r="K185" s="302"/>
    </row>
    <row r="186" ht="15" customHeight="1">
      <c r="B186" s="281"/>
      <c r="C186" s="258" t="s">
        <v>1192</v>
      </c>
      <c r="D186" s="258"/>
      <c r="E186" s="258"/>
      <c r="F186" s="280" t="s">
        <v>1119</v>
      </c>
      <c r="G186" s="258"/>
      <c r="H186" s="258" t="s">
        <v>1193</v>
      </c>
      <c r="I186" s="258" t="s">
        <v>1194</v>
      </c>
      <c r="J186" s="258"/>
      <c r="K186" s="302"/>
    </row>
    <row r="187" ht="15" customHeight="1">
      <c r="B187" s="281"/>
      <c r="C187" s="258" t="s">
        <v>1195</v>
      </c>
      <c r="D187" s="258"/>
      <c r="E187" s="258"/>
      <c r="F187" s="280" t="s">
        <v>1119</v>
      </c>
      <c r="G187" s="258"/>
      <c r="H187" s="258" t="s">
        <v>1196</v>
      </c>
      <c r="I187" s="258" t="s">
        <v>1194</v>
      </c>
      <c r="J187" s="258"/>
      <c r="K187" s="302"/>
    </row>
    <row r="188" ht="15" customHeight="1">
      <c r="B188" s="281"/>
      <c r="C188" s="258" t="s">
        <v>1197</v>
      </c>
      <c r="D188" s="258"/>
      <c r="E188" s="258"/>
      <c r="F188" s="280" t="s">
        <v>1119</v>
      </c>
      <c r="G188" s="258"/>
      <c r="H188" s="258" t="s">
        <v>1198</v>
      </c>
      <c r="I188" s="258" t="s">
        <v>1194</v>
      </c>
      <c r="J188" s="258"/>
      <c r="K188" s="302"/>
    </row>
    <row r="189" ht="15" customHeight="1">
      <c r="B189" s="281"/>
      <c r="C189" s="314" t="s">
        <v>1199</v>
      </c>
      <c r="D189" s="258"/>
      <c r="E189" s="258"/>
      <c r="F189" s="280" t="s">
        <v>1119</v>
      </c>
      <c r="G189" s="258"/>
      <c r="H189" s="258" t="s">
        <v>1200</v>
      </c>
      <c r="I189" s="258" t="s">
        <v>1201</v>
      </c>
      <c r="J189" s="315" t="s">
        <v>1202</v>
      </c>
      <c r="K189" s="302"/>
    </row>
    <row r="190" ht="15" customHeight="1">
      <c r="B190" s="281"/>
      <c r="C190" s="265" t="s">
        <v>45</v>
      </c>
      <c r="D190" s="258"/>
      <c r="E190" s="258"/>
      <c r="F190" s="280" t="s">
        <v>1113</v>
      </c>
      <c r="G190" s="258"/>
      <c r="H190" s="255" t="s">
        <v>1203</v>
      </c>
      <c r="I190" s="258" t="s">
        <v>1204</v>
      </c>
      <c r="J190" s="258"/>
      <c r="K190" s="302"/>
    </row>
    <row r="191" ht="15" customHeight="1">
      <c r="B191" s="281"/>
      <c r="C191" s="265" t="s">
        <v>1205</v>
      </c>
      <c r="D191" s="258"/>
      <c r="E191" s="258"/>
      <c r="F191" s="280" t="s">
        <v>1113</v>
      </c>
      <c r="G191" s="258"/>
      <c r="H191" s="258" t="s">
        <v>1206</v>
      </c>
      <c r="I191" s="258" t="s">
        <v>1148</v>
      </c>
      <c r="J191" s="258"/>
      <c r="K191" s="302"/>
    </row>
    <row r="192" ht="15" customHeight="1">
      <c r="B192" s="281"/>
      <c r="C192" s="265" t="s">
        <v>1207</v>
      </c>
      <c r="D192" s="258"/>
      <c r="E192" s="258"/>
      <c r="F192" s="280" t="s">
        <v>1113</v>
      </c>
      <c r="G192" s="258"/>
      <c r="H192" s="258" t="s">
        <v>1208</v>
      </c>
      <c r="I192" s="258" t="s">
        <v>1148</v>
      </c>
      <c r="J192" s="258"/>
      <c r="K192" s="302"/>
    </row>
    <row r="193" ht="15" customHeight="1">
      <c r="B193" s="281"/>
      <c r="C193" s="265" t="s">
        <v>1209</v>
      </c>
      <c r="D193" s="258"/>
      <c r="E193" s="258"/>
      <c r="F193" s="280" t="s">
        <v>1119</v>
      </c>
      <c r="G193" s="258"/>
      <c r="H193" s="258" t="s">
        <v>1210</v>
      </c>
      <c r="I193" s="258" t="s">
        <v>1148</v>
      </c>
      <c r="J193" s="258"/>
      <c r="K193" s="302"/>
    </row>
    <row r="194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ht="21">
      <c r="B199" s="248"/>
      <c r="C199" s="249" t="s">
        <v>1211</v>
      </c>
      <c r="D199" s="249"/>
      <c r="E199" s="249"/>
      <c r="F199" s="249"/>
      <c r="G199" s="249"/>
      <c r="H199" s="249"/>
      <c r="I199" s="249"/>
      <c r="J199" s="249"/>
      <c r="K199" s="250"/>
    </row>
    <row r="200" ht="25.5" customHeight="1">
      <c r="B200" s="248"/>
      <c r="C200" s="317" t="s">
        <v>1212</v>
      </c>
      <c r="D200" s="317"/>
      <c r="E200" s="317"/>
      <c r="F200" s="317" t="s">
        <v>1213</v>
      </c>
      <c r="G200" s="318"/>
      <c r="H200" s="317" t="s">
        <v>1214</v>
      </c>
      <c r="I200" s="317"/>
      <c r="J200" s="317"/>
      <c r="K200" s="250"/>
    </row>
    <row r="20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ht="15" customHeight="1">
      <c r="B202" s="281"/>
      <c r="C202" s="258" t="s">
        <v>1204</v>
      </c>
      <c r="D202" s="258"/>
      <c r="E202" s="258"/>
      <c r="F202" s="280" t="s">
        <v>46</v>
      </c>
      <c r="G202" s="258"/>
      <c r="H202" s="258" t="s">
        <v>1215</v>
      </c>
      <c r="I202" s="258"/>
      <c r="J202" s="258"/>
      <c r="K202" s="302"/>
    </row>
    <row r="203" ht="15" customHeight="1">
      <c r="B203" s="281"/>
      <c r="C203" s="287"/>
      <c r="D203" s="258"/>
      <c r="E203" s="258"/>
      <c r="F203" s="280" t="s">
        <v>47</v>
      </c>
      <c r="G203" s="258"/>
      <c r="H203" s="258" t="s">
        <v>1216</v>
      </c>
      <c r="I203" s="258"/>
      <c r="J203" s="258"/>
      <c r="K203" s="302"/>
    </row>
    <row r="204" ht="15" customHeight="1">
      <c r="B204" s="281"/>
      <c r="C204" s="287"/>
      <c r="D204" s="258"/>
      <c r="E204" s="258"/>
      <c r="F204" s="280" t="s">
        <v>50</v>
      </c>
      <c r="G204" s="258"/>
      <c r="H204" s="258" t="s">
        <v>1217</v>
      </c>
      <c r="I204" s="258"/>
      <c r="J204" s="258"/>
      <c r="K204" s="302"/>
    </row>
    <row r="205" ht="15" customHeight="1">
      <c r="B205" s="281"/>
      <c r="C205" s="258"/>
      <c r="D205" s="258"/>
      <c r="E205" s="258"/>
      <c r="F205" s="280" t="s">
        <v>48</v>
      </c>
      <c r="G205" s="258"/>
      <c r="H205" s="258" t="s">
        <v>1218</v>
      </c>
      <c r="I205" s="258"/>
      <c r="J205" s="258"/>
      <c r="K205" s="302"/>
    </row>
    <row r="206" ht="15" customHeight="1">
      <c r="B206" s="281"/>
      <c r="C206" s="258"/>
      <c r="D206" s="258"/>
      <c r="E206" s="258"/>
      <c r="F206" s="280" t="s">
        <v>49</v>
      </c>
      <c r="G206" s="258"/>
      <c r="H206" s="258" t="s">
        <v>1219</v>
      </c>
      <c r="I206" s="258"/>
      <c r="J206" s="258"/>
      <c r="K206" s="302"/>
    </row>
    <row r="207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ht="15" customHeight="1">
      <c r="B208" s="281"/>
      <c r="C208" s="258" t="s">
        <v>1160</v>
      </c>
      <c r="D208" s="258"/>
      <c r="E208" s="258"/>
      <c r="F208" s="280" t="s">
        <v>80</v>
      </c>
      <c r="G208" s="258"/>
      <c r="H208" s="258" t="s">
        <v>1220</v>
      </c>
      <c r="I208" s="258"/>
      <c r="J208" s="258"/>
      <c r="K208" s="302"/>
    </row>
    <row r="209" ht="15" customHeight="1">
      <c r="B209" s="281"/>
      <c r="C209" s="287"/>
      <c r="D209" s="258"/>
      <c r="E209" s="258"/>
      <c r="F209" s="280" t="s">
        <v>1058</v>
      </c>
      <c r="G209" s="258"/>
      <c r="H209" s="258" t="s">
        <v>1059</v>
      </c>
      <c r="I209" s="258"/>
      <c r="J209" s="258"/>
      <c r="K209" s="302"/>
    </row>
    <row r="210" ht="15" customHeight="1">
      <c r="B210" s="281"/>
      <c r="C210" s="258"/>
      <c r="D210" s="258"/>
      <c r="E210" s="258"/>
      <c r="F210" s="280" t="s">
        <v>1056</v>
      </c>
      <c r="G210" s="258"/>
      <c r="H210" s="258" t="s">
        <v>1221</v>
      </c>
      <c r="I210" s="258"/>
      <c r="J210" s="258"/>
      <c r="K210" s="302"/>
    </row>
    <row r="211" ht="15" customHeight="1">
      <c r="B211" s="319"/>
      <c r="C211" s="287"/>
      <c r="D211" s="287"/>
      <c r="E211" s="287"/>
      <c r="F211" s="280" t="s">
        <v>1060</v>
      </c>
      <c r="G211" s="265"/>
      <c r="H211" s="306" t="s">
        <v>1061</v>
      </c>
      <c r="I211" s="306"/>
      <c r="J211" s="306"/>
      <c r="K211" s="320"/>
    </row>
    <row r="212" ht="15" customHeight="1">
      <c r="B212" s="319"/>
      <c r="C212" s="287"/>
      <c r="D212" s="287"/>
      <c r="E212" s="287"/>
      <c r="F212" s="280" t="s">
        <v>738</v>
      </c>
      <c r="G212" s="265"/>
      <c r="H212" s="306" t="s">
        <v>1222</v>
      </c>
      <c r="I212" s="306"/>
      <c r="J212" s="306"/>
      <c r="K212" s="320"/>
    </row>
    <row r="213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ht="15" customHeight="1">
      <c r="B214" s="319"/>
      <c r="C214" s="258" t="s">
        <v>1184</v>
      </c>
      <c r="D214" s="287"/>
      <c r="E214" s="287"/>
      <c r="F214" s="280">
        <v>1</v>
      </c>
      <c r="G214" s="265"/>
      <c r="H214" s="306" t="s">
        <v>1223</v>
      </c>
      <c r="I214" s="306"/>
      <c r="J214" s="306"/>
      <c r="K214" s="320"/>
    </row>
    <row r="215" ht="15" customHeight="1">
      <c r="B215" s="319"/>
      <c r="C215" s="287"/>
      <c r="D215" s="287"/>
      <c r="E215" s="287"/>
      <c r="F215" s="280">
        <v>2</v>
      </c>
      <c r="G215" s="265"/>
      <c r="H215" s="306" t="s">
        <v>1224</v>
      </c>
      <c r="I215" s="306"/>
      <c r="J215" s="306"/>
      <c r="K215" s="320"/>
    </row>
    <row r="216" ht="15" customHeight="1">
      <c r="B216" s="319"/>
      <c r="C216" s="287"/>
      <c r="D216" s="287"/>
      <c r="E216" s="287"/>
      <c r="F216" s="280">
        <v>3</v>
      </c>
      <c r="G216" s="265"/>
      <c r="H216" s="306" t="s">
        <v>1225</v>
      </c>
      <c r="I216" s="306"/>
      <c r="J216" s="306"/>
      <c r="K216" s="320"/>
    </row>
    <row r="217" ht="15" customHeight="1">
      <c r="B217" s="319"/>
      <c r="C217" s="287"/>
      <c r="D217" s="287"/>
      <c r="E217" s="287"/>
      <c r="F217" s="280">
        <v>4</v>
      </c>
      <c r="G217" s="265"/>
      <c r="H217" s="306" t="s">
        <v>1226</v>
      </c>
      <c r="I217" s="306"/>
      <c r="J217" s="306"/>
      <c r="K217" s="320"/>
    </row>
    <row r="218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2019-03-18T06:07:07Z</dcterms:created>
  <dcterms:modified xsi:type="dcterms:W3CDTF">2019-03-18T06:07:11Z</dcterms:modified>
</cp:coreProperties>
</file>